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zenete-godi\"/>
    </mc:Choice>
  </mc:AlternateContent>
  <bookViews>
    <workbookView xWindow="0" yWindow="0" windowWidth="28800" windowHeight="13725" firstSheet="4" activeTab="9"/>
  </bookViews>
  <sheets>
    <sheet name="BalTržište_TOTAL" sheetId="2" r:id="rId1"/>
    <sheet name="Reg kapacitet" sheetId="1" r:id="rId2"/>
    <sheet name="SR_Nevršno" sheetId="4" r:id="rId3"/>
    <sheet name="SR_Vršno" sheetId="5" r:id="rId4"/>
    <sheet name="TR_Nagore" sheetId="6" r:id="rId5"/>
    <sheet name="TR_Nadole" sheetId="7" r:id="rId6"/>
    <sheet name="XB_Balancing" sheetId="10" r:id="rId7"/>
    <sheet name="BalTržište" sheetId="8" r:id="rId8"/>
    <sheet name="GubiciKomp" sheetId="9" r:id="rId9"/>
    <sheet name="AnalizaOdstupanje" sheetId="12" r:id="rId10"/>
  </sheets>
  <definedNames>
    <definedName name="_xlnm.Print_Area" localSheetId="0">BalTržište_TOTAL!$A$1:$E$27</definedName>
    <definedName name="_xlnm.Print_Area" localSheetId="1">'Reg kapacitet'!$A$1:$F$31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" l="1"/>
  <c r="C19" i="2"/>
  <c r="B19" i="2"/>
  <c r="E18" i="2"/>
  <c r="C18" i="2"/>
  <c r="B18" i="2"/>
  <c r="B10" i="2"/>
  <c r="D10" i="2" s="1"/>
  <c r="C12" i="2"/>
  <c r="C11" i="2"/>
  <c r="B7" i="2" l="1"/>
  <c r="D19" i="2"/>
  <c r="D18" i="2"/>
  <c r="B9" i="2"/>
  <c r="D9" i="2" s="1"/>
  <c r="B8" i="2"/>
  <c r="D8" i="2" l="1"/>
  <c r="B12" i="2"/>
  <c r="D12" i="2" s="1"/>
  <c r="D7" i="2"/>
  <c r="B11" i="2"/>
  <c r="D11" i="2" s="1"/>
</calcChain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Korigovati formulu zbog manjka sata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tc={30234846-1452-43DF-B330-013BA58C1470}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  <comment ref="K2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¸nije usla PE Capljina</t>
        </r>
      </text>
    </comment>
  </commentList>
</comments>
</file>

<file path=xl/sharedStrings.xml><?xml version="1.0" encoding="utf-8"?>
<sst xmlns="http://schemas.openxmlformats.org/spreadsheetml/2006/main" count="506" uniqueCount="153">
  <si>
    <t>Rezervni kapacitet i trošak kapaciteta</t>
  </si>
  <si>
    <t>Sek. reg.</t>
  </si>
  <si>
    <t>Terc. reg.</t>
  </si>
  <si>
    <t>(00.00 - 06.00 sati)</t>
  </si>
  <si>
    <t>(06.00 - 24.00 sati)</t>
  </si>
  <si>
    <t>Potrebni kapacitet</t>
  </si>
  <si>
    <t>MW</t>
  </si>
  <si>
    <t>Ugovoreni kapacitet</t>
  </si>
  <si>
    <t>Tržišno ugovoreni kapacitet</t>
  </si>
  <si>
    <t>Cijena za ugovoreni kapacitet</t>
  </si>
  <si>
    <t>KM/MW/h</t>
  </si>
  <si>
    <t>Ugovoreni trošak</t>
  </si>
  <si>
    <t>KM</t>
  </si>
  <si>
    <t>Isporučeni kapacitet</t>
  </si>
  <si>
    <t>%</t>
  </si>
  <si>
    <t>Trošak kapaciteta</t>
  </si>
  <si>
    <t>EP BiH</t>
  </si>
  <si>
    <t>ERS</t>
  </si>
  <si>
    <t>EP HZHB</t>
  </si>
  <si>
    <t>EAL</t>
  </si>
  <si>
    <t>EFT</t>
  </si>
  <si>
    <t>EFT Stanari</t>
  </si>
  <si>
    <t>Trošak energije</t>
  </si>
  <si>
    <t>Prosječna cijena</t>
  </si>
  <si>
    <t>MWh</t>
  </si>
  <si>
    <t>KM/MWh</t>
  </si>
  <si>
    <t>Uzima se u obzir prekogranična balansna energija za potrebe CA BiH</t>
  </si>
  <si>
    <t>Debalans</t>
  </si>
  <si>
    <t>Cijena</t>
  </si>
  <si>
    <t>MWh/h</t>
  </si>
  <si>
    <t>Manjak</t>
  </si>
  <si>
    <t>Višak</t>
  </si>
  <si>
    <t>Sekundarna regulacija - nevršno opterećenje (00.00 - 06.00 sati)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</si>
  <si>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</si>
  <si>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</si>
  <si>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</si>
  <si>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</si>
  <si>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</si>
  <si>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</si>
  <si>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</si>
  <si>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</si>
  <si>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</si>
  <si>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</si>
  <si>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</si>
  <si>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</si>
  <si>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</si>
  <si>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Neisporučeni kapacitet</t>
  </si>
  <si>
    <t>Penal za neisp. kapacitet</t>
  </si>
  <si>
    <t>Sekundarna regulacija - vršno opterećenje (06.00 - 24.00 sati)</t>
  </si>
  <si>
    <t>Tercijarna regulacija nagore</t>
  </si>
  <si>
    <t>Energija sek. reg. nagore</t>
  </si>
  <si>
    <t>Energija terc. reg. nagore</t>
  </si>
  <si>
    <t>Balansna energija nagore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</si>
  <si>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</si>
  <si>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</si>
  <si>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</si>
  <si>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</si>
  <si>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Debalans BiH</t>
  </si>
  <si>
    <t>Manjak - ukupno</t>
  </si>
  <si>
    <t>Višak - ukupno</t>
  </si>
  <si>
    <t>Cijena višak -       prosječna</t>
  </si>
  <si>
    <t>Cijena višak -     minimalna</t>
  </si>
  <si>
    <t>Kompenzacije</t>
  </si>
  <si>
    <t>Gubici</t>
  </si>
  <si>
    <t>Referentna cijena</t>
  </si>
  <si>
    <t>Trošak</t>
  </si>
  <si>
    <t>Kompenzacije: "-" smjer - prijem, "+" smjer - davanje.</t>
  </si>
  <si>
    <t>Ukupno</t>
  </si>
  <si>
    <t>KM /MWh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</si>
  <si>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</si>
  <si>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</si>
  <si>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</si>
  <si>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</si>
  <si>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</si>
  <si>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</si>
  <si>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</si>
  <si>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</si>
  <si>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2019/18</t>
  </si>
  <si>
    <t>Manjak energije</t>
  </si>
  <si>
    <t>Višak energije</t>
  </si>
  <si>
    <t>Sekundarna reg. nagore</t>
  </si>
  <si>
    <t>Tercijarna reg. nagore</t>
  </si>
  <si>
    <t>Ukupno                  nagore</t>
  </si>
  <si>
    <t>mjesečno</t>
  </si>
  <si>
    <t>maks. satni</t>
  </si>
  <si>
    <t>maks. satno</t>
  </si>
  <si>
    <t>maks./min.</t>
  </si>
  <si>
    <t xml:space="preserve">nevršno opt. </t>
  </si>
  <si>
    <t xml:space="preserve">vršno opt. </t>
  </si>
  <si>
    <t>nagore</t>
  </si>
  <si>
    <t>Za potrebe CA BiH uvoz (nagore)</t>
  </si>
  <si>
    <t>Za druge TSO    izvoz (nagore)</t>
  </si>
  <si>
    <t>prosječna</t>
  </si>
  <si>
    <t>Manjak - maks. satno</t>
  </si>
  <si>
    <t>Višak - maks. satno</t>
  </si>
  <si>
    <t>Cijena manjak -     prosječna</t>
  </si>
  <si>
    <t>Cijena manjak - maksimalna</t>
  </si>
  <si>
    <t>Cijena uvoz Prosječna</t>
  </si>
  <si>
    <t>Trošak uvoz</t>
  </si>
  <si>
    <t>Cijena izvoz Prosječna</t>
  </si>
  <si>
    <t>Trošak izvoz</t>
  </si>
  <si>
    <t>Cijena izvoz prosječna</t>
  </si>
  <si>
    <t>Cijena uvoz prosječna</t>
  </si>
  <si>
    <t>XB razmjena - uvoz</t>
  </si>
  <si>
    <t>XB razmjena - izvoz</t>
  </si>
  <si>
    <t>Tablica 1: Izvješće o pomoćnim uslugama u BiH za 2019. godinu</t>
  </si>
  <si>
    <t>Izvješće o radu balansnog tržišta u BiH za 2019. godinu</t>
  </si>
  <si>
    <t>Tablica 2: Izvješće o pomoćnim uslugama u BiH za 2019. godinu</t>
  </si>
  <si>
    <t>Tablica 3: Izvješće o pomoćnim uslugama u BiH za 2019. godinu</t>
  </si>
  <si>
    <t>Tablica 4: Izvješće o pomoćnim uslugama u BiH za 2019. godinu</t>
  </si>
  <si>
    <t>Tablica 5: Izvješće o pomoćnim uslugama u BiH za 2019. godinu</t>
  </si>
  <si>
    <t>Tablica 7: Izvješće o balansnom tržištu u BiH za 2019. godinu</t>
  </si>
  <si>
    <t>Tablica 8: Izvješće o prenosnim gubicima i kompenzacijama za 2019. godinu</t>
  </si>
  <si>
    <t>nadolje</t>
  </si>
  <si>
    <t>Sekundarna reg. nadolje</t>
  </si>
  <si>
    <t>Tercijarna reg. nadolje</t>
  </si>
  <si>
    <t>Ukupno                  nadolje</t>
  </si>
  <si>
    <t>Za potrebe CA BiH izvoz (nadolje)</t>
  </si>
  <si>
    <t>Za druge TSO    uvoz (nadolje)</t>
  </si>
  <si>
    <t>Tercijarna regulacija nadolje</t>
  </si>
  <si>
    <t>Energija sek. reg. nadolje</t>
  </si>
  <si>
    <t>Energija terc. reg. nadolje</t>
  </si>
  <si>
    <t>Balansna energija nadolje</t>
  </si>
  <si>
    <t>nadolje - trošak (poz. cijena)</t>
  </si>
  <si>
    <t>nadolje - prosječna cijena</t>
  </si>
  <si>
    <t>nadolje - trošak (neg. cijena)</t>
  </si>
  <si>
    <t>Neosigurani kapacitet</t>
  </si>
  <si>
    <t>Penal za neosig. kapacitet</t>
  </si>
  <si>
    <t>U tablicici su prikazane prosječne vrijednosti kapaciteta i cijena svedene na 1 sat.</t>
  </si>
  <si>
    <t>U tablici su prikazane prosječne vrijednosti kapaciteta svedene na 1 sat.</t>
  </si>
  <si>
    <t>U tablici su prikazane prosječne vrijednosti kapaciteta i cijena svedene na 1 sat.</t>
  </si>
  <si>
    <t>Udio PPU u isporučenom kapacitetu</t>
  </si>
  <si>
    <t>Angažirana balansna energija</t>
  </si>
  <si>
    <t>Angažirana energija</t>
  </si>
  <si>
    <t>Angažirana prekogranična balansna energija</t>
  </si>
  <si>
    <t>Angažirana prekogranična energija zbog potreba BiH</t>
  </si>
  <si>
    <t>SIJ</t>
  </si>
  <si>
    <t>VELJ</t>
  </si>
  <si>
    <t>OŽU</t>
  </si>
  <si>
    <t>TRA</t>
  </si>
  <si>
    <t>SVI</t>
  </si>
  <si>
    <t>LIP</t>
  </si>
  <si>
    <t>SRP</t>
  </si>
  <si>
    <t>KOL</t>
  </si>
  <si>
    <t>RUJ</t>
  </si>
  <si>
    <t>LIS</t>
  </si>
  <si>
    <t>STU</t>
  </si>
  <si>
    <t>PRO</t>
  </si>
  <si>
    <t>Angažirana energija u BiH za potrebe drugih TSO-a</t>
  </si>
  <si>
    <t>Angažovana prekogranična energija zbog potreba BiH</t>
  </si>
  <si>
    <t>Tablica 6: Odstupanja BiH u zadnjih 5 godina</t>
  </si>
  <si>
    <t/>
  </si>
  <si>
    <t>Tablica 9: Izvješće o prekograničnoj razmjeni balansne energije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</si>
</sst>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2" fillId="0" borderId="5" xfId="0" applyFont="1" applyBorder="1"/>
    <xf numFmtId="0" fontId="9" fillId="0" borderId="6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9" fillId="0" borderId="7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9" fillId="0" borderId="8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6" fillId="2" borderId="3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10" xfId="0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10" xfId="0" applyFont="1" applyBorder="1"/>
    <xf numFmtId="0" fontId="0" fillId="0" borderId="5" xfId="0" applyBorder="1"/>
    <xf numFmtId="0" fontId="17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15" xfId="1" applyFont="1" applyBorder="1" applyAlignment="1">
      <alignment horizontal="center"/>
    </xf>
    <xf numFmtId="0" fontId="0" fillId="0" borderId="1" xfId="0" applyBorder="1"/>
    <xf numFmtId="0" fontId="17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9" fontId="0" fillId="0" borderId="11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5" fillId="0" borderId="14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/>
    <xf numFmtId="3" fontId="0" fillId="0" borderId="17" xfId="0" applyNumberFormat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6" fillId="0" borderId="10" xfId="0" applyFont="1" applyBorder="1" applyAlignment="1">
      <alignment wrapText="1"/>
    </xf>
    <xf numFmtId="0" fontId="17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2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17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3" borderId="9" xfId="0" applyFill="1" applyBorder="1" applyAlignment="1">
      <alignment wrapText="1"/>
    </xf>
    <xf numFmtId="0" fontId="17" fillId="3" borderId="19" xfId="0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0" fontId="15" fillId="0" borderId="18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0" borderId="0" xfId="2"/>
    <xf numFmtId="3" fontId="1" fillId="0" borderId="0" xfId="2" applyNumberFormat="1"/>
    <xf numFmtId="0" fontId="21" fillId="0" borderId="10" xfId="2" applyFont="1" applyBorder="1"/>
    <xf numFmtId="0" fontId="22" fillId="0" borderId="2" xfId="2" applyFont="1" applyBorder="1"/>
    <xf numFmtId="0" fontId="22" fillId="0" borderId="1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0" xfId="2" applyFont="1"/>
    <xf numFmtId="0" fontId="23" fillId="0" borderId="0" xfId="2" applyFont="1" applyAlignment="1">
      <alignment horizontal="center"/>
    </xf>
    <xf numFmtId="3" fontId="22" fillId="0" borderId="12" xfId="2" applyNumberFormat="1" applyFont="1" applyBorder="1" applyAlignment="1">
      <alignment horizontal="center"/>
    </xf>
    <xf numFmtId="3" fontId="22" fillId="0" borderId="0" xfId="2" applyNumberFormat="1" applyFont="1" applyAlignment="1">
      <alignment horizontal="center"/>
    </xf>
    <xf numFmtId="0" fontId="23" fillId="0" borderId="2" xfId="2" applyFont="1" applyBorder="1" applyAlignment="1">
      <alignment horizontal="center"/>
    </xf>
    <xf numFmtId="3" fontId="22" fillId="0" borderId="13" xfId="2" applyNumberFormat="1" applyFont="1" applyBorder="1" applyAlignment="1">
      <alignment horizontal="center"/>
    </xf>
    <xf numFmtId="3" fontId="22" fillId="0" borderId="2" xfId="2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4" fillId="0" borderId="0" xfId="0" applyFont="1" applyFill="1"/>
    <xf numFmtId="0" fontId="0" fillId="0" borderId="10" xfId="0" applyFill="1" applyBorder="1"/>
    <xf numFmtId="0" fontId="0" fillId="0" borderId="18" xfId="0" applyFill="1" applyBorder="1"/>
    <xf numFmtId="0" fontId="15" fillId="0" borderId="10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0" fillId="4" borderId="10" xfId="0" applyFill="1" applyBorder="1" applyAlignment="1">
      <alignment wrapText="1"/>
    </xf>
    <xf numFmtId="0" fontId="17" fillId="4" borderId="18" xfId="0" applyFon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0" fontId="0" fillId="4" borderId="24" xfId="0" applyFill="1" applyBorder="1" applyAlignment="1">
      <alignment wrapText="1"/>
    </xf>
    <xf numFmtId="0" fontId="17" fillId="4" borderId="25" xfId="0" applyFont="1" applyFill="1" applyBorder="1" applyAlignment="1">
      <alignment horizontal="center"/>
    </xf>
    <xf numFmtId="3" fontId="0" fillId="4" borderId="24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9" fontId="0" fillId="4" borderId="24" xfId="1" applyFont="1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17" fillId="4" borderId="4" xfId="0" applyFont="1" applyFill="1" applyBorder="1" applyAlignment="1">
      <alignment horizontal="center" wrapText="1"/>
    </xf>
    <xf numFmtId="4" fontId="0" fillId="4" borderId="3" xfId="0" applyNumberForma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4" borderId="22" xfId="0" applyNumberFormat="1" applyFill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0" fontId="1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0" xfId="0" applyFill="1" applyBorder="1"/>
    <xf numFmtId="0" fontId="0" fillId="4" borderId="18" xfId="0" applyFill="1" applyBorder="1"/>
    <xf numFmtId="0" fontId="15" fillId="4" borderId="1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3" fontId="0" fillId="4" borderId="25" xfId="0" applyNumberFormat="1" applyFill="1" applyBorder="1" applyAlignment="1">
      <alignment horizontal="center"/>
    </xf>
    <xf numFmtId="3" fontId="0" fillId="4" borderId="22" xfId="0" applyNumberFormat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22" fillId="0" borderId="14" xfId="2" applyFont="1" applyBorder="1" applyAlignment="1">
      <alignment horizontal="center"/>
    </xf>
    <xf numFmtId="0" fontId="22" fillId="0" borderId="10" xfId="2" applyFont="1" applyBorder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94F54D-7C47-4AB0-94B2-CDA7C161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70EA8BA-269A-42D6-ABF0-B62725DA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1482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7" dT="2019-10-09T12:51:16.35" personId="{00000000-0000-0000-0000-000000000000}" id="{30234846-1452-43DF-B330-013BA58C1470}">
    <text>¸nije usla PE Capljina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96" zoomScaleNormal="96" workbookViewId="0">
      <selection activeCell="H5" sqref="H5"/>
    </sheetView>
  </sheetViews>
  <sheetFormatPr defaultRowHeight="15" x14ac:dyDescent="0.25"/>
  <cols>
    <col min="1" max="1" width="18.2851562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8.75" x14ac:dyDescent="0.3">
      <c r="A2" s="202" t="s">
        <v>106</v>
      </c>
      <c r="B2" s="202"/>
      <c r="C2" s="202"/>
      <c r="D2" s="202"/>
      <c r="E2" s="202"/>
    </row>
    <row r="3" spans="1:5" ht="15.75" x14ac:dyDescent="0.25">
      <c r="A3" s="2"/>
    </row>
    <row r="4" spans="1:5" x14ac:dyDescent="0.25">
      <c r="A4" s="4" t="s">
        <v>132</v>
      </c>
      <c r="B4" s="36"/>
      <c r="C4" s="36"/>
      <c r="D4" s="36"/>
      <c r="E4" s="36"/>
    </row>
    <row r="5" spans="1:5" ht="30" x14ac:dyDescent="0.25">
      <c r="A5" s="37"/>
      <c r="B5" s="38" t="s">
        <v>133</v>
      </c>
      <c r="C5" s="38" t="s">
        <v>22</v>
      </c>
      <c r="D5" s="38" t="s">
        <v>23</v>
      </c>
      <c r="E5" s="38"/>
    </row>
    <row r="6" spans="1:5" ht="15.75" thickBot="1" x14ac:dyDescent="0.3">
      <c r="A6" s="31"/>
      <c r="B6" s="39" t="s">
        <v>24</v>
      </c>
      <c r="C6" s="39" t="s">
        <v>12</v>
      </c>
      <c r="D6" s="39" t="s">
        <v>25</v>
      </c>
      <c r="E6" s="40"/>
    </row>
    <row r="7" spans="1:5" ht="30" customHeight="1" x14ac:dyDescent="0.25">
      <c r="A7" s="11" t="s">
        <v>80</v>
      </c>
      <c r="B7" s="15">
        <f>BalTržište!O5</f>
        <v>50764.471999999994</v>
      </c>
      <c r="C7" s="15">
        <v>5374757.5520000001</v>
      </c>
      <c r="D7" s="41">
        <f t="shared" ref="D7:D9" si="0">IF(B7=0,"",C7/B7)</f>
        <v>105.87636077451964</v>
      </c>
      <c r="E7" s="15"/>
    </row>
    <row r="8" spans="1:5" ht="30" customHeight="1" x14ac:dyDescent="0.25">
      <c r="A8" s="11" t="s">
        <v>114</v>
      </c>
      <c r="B8" s="15">
        <f>BalTržište!O6</f>
        <v>39613.106999999996</v>
      </c>
      <c r="C8" s="15">
        <v>2256555.5490000001</v>
      </c>
      <c r="D8" s="41">
        <f t="shared" si="0"/>
        <v>56.96487147549422</v>
      </c>
      <c r="E8" s="42"/>
    </row>
    <row r="9" spans="1:5" ht="30" customHeight="1" x14ac:dyDescent="0.25">
      <c r="A9" s="43" t="s">
        <v>81</v>
      </c>
      <c r="B9" s="15">
        <f>BalTržište!O7</f>
        <v>3055.665</v>
      </c>
      <c r="C9" s="44">
        <v>1137516.5862309998</v>
      </c>
      <c r="D9" s="45">
        <f t="shared" si="0"/>
        <v>372.2648216447156</v>
      </c>
      <c r="E9" s="46"/>
    </row>
    <row r="10" spans="1:5" ht="30" customHeight="1" thickBot="1" x14ac:dyDescent="0.3">
      <c r="A10" s="47" t="s">
        <v>115</v>
      </c>
      <c r="B10" s="48">
        <f>BalTržište!O8+XB_Balancing!O32</f>
        <v>904.91800000000001</v>
      </c>
      <c r="C10" s="48">
        <v>-140071.18057999999</v>
      </c>
      <c r="D10" s="49">
        <f>IF(B10=0,"",C10/B10)</f>
        <v>-154.78881023473949</v>
      </c>
      <c r="E10" s="50"/>
    </row>
    <row r="11" spans="1:5" ht="30" customHeight="1" x14ac:dyDescent="0.25">
      <c r="A11" s="11" t="s">
        <v>82</v>
      </c>
      <c r="B11" s="15">
        <f>B7+B9</f>
        <v>53820.136999999995</v>
      </c>
      <c r="C11" s="15">
        <f>C7+C9</f>
        <v>6512274.1382309999</v>
      </c>
      <c r="D11" s="41">
        <f t="shared" ref="D11:D12" si="1">C11/B11</f>
        <v>121.00069790292434</v>
      </c>
      <c r="E11" s="42"/>
    </row>
    <row r="12" spans="1:5" ht="30" customHeight="1" thickBot="1" x14ac:dyDescent="0.3">
      <c r="A12" s="47" t="s">
        <v>116</v>
      </c>
      <c r="B12" s="48">
        <f>B8+B10</f>
        <v>40518.024999999994</v>
      </c>
      <c r="C12" s="48">
        <f>C8+C10</f>
        <v>2116484.3684200002</v>
      </c>
      <c r="D12" s="49">
        <f t="shared" si="1"/>
        <v>52.235625216678265</v>
      </c>
      <c r="E12" s="50"/>
    </row>
    <row r="13" spans="1:5" ht="24.95" customHeight="1" x14ac:dyDescent="0.25">
      <c r="A13" s="51" t="s">
        <v>26</v>
      </c>
      <c r="B13" s="21"/>
      <c r="C13" s="20"/>
      <c r="D13" s="21"/>
      <c r="E13" s="21"/>
    </row>
    <row r="14" spans="1:5" x14ac:dyDescent="0.25">
      <c r="A14" s="52" t="s">
        <v>27</v>
      </c>
      <c r="B14" s="53"/>
      <c r="C14" s="53"/>
      <c r="D14" s="53"/>
      <c r="E14" s="53"/>
    </row>
    <row r="15" spans="1:5" ht="15.75" x14ac:dyDescent="0.25">
      <c r="A15" s="5"/>
      <c r="B15" s="38" t="s">
        <v>27</v>
      </c>
      <c r="C15" s="38" t="s">
        <v>27</v>
      </c>
      <c r="D15" s="38" t="s">
        <v>28</v>
      </c>
      <c r="E15" s="38" t="s">
        <v>28</v>
      </c>
    </row>
    <row r="16" spans="1:5" ht="15.75" x14ac:dyDescent="0.25">
      <c r="A16" s="2"/>
      <c r="B16" s="54" t="s">
        <v>83</v>
      </c>
      <c r="C16" s="54" t="s">
        <v>84</v>
      </c>
      <c r="D16" s="54" t="s">
        <v>92</v>
      </c>
      <c r="E16" s="54" t="s">
        <v>86</v>
      </c>
    </row>
    <row r="17" spans="1:5" ht="15.75" thickBot="1" x14ac:dyDescent="0.3">
      <c r="A17" s="31"/>
      <c r="B17" s="39" t="s">
        <v>24</v>
      </c>
      <c r="C17" s="39" t="s">
        <v>29</v>
      </c>
      <c r="D17" s="39" t="s">
        <v>25</v>
      </c>
      <c r="E17" s="39" t="s">
        <v>25</v>
      </c>
    </row>
    <row r="18" spans="1:5" ht="30" customHeight="1" x14ac:dyDescent="0.25">
      <c r="A18" s="55" t="s">
        <v>30</v>
      </c>
      <c r="B18" s="15">
        <f>BalTržište!O24</f>
        <v>42009.929000000011</v>
      </c>
      <c r="C18" s="15">
        <f>BalTržište!O25</f>
        <v>185.67400000000001</v>
      </c>
      <c r="D18" s="41">
        <f>BalTržište!O28</f>
        <v>122.76772945205482</v>
      </c>
      <c r="E18" s="41">
        <f>BalTržište!O29</f>
        <v>414.7</v>
      </c>
    </row>
    <row r="19" spans="1:5" ht="30" customHeight="1" thickBot="1" x14ac:dyDescent="0.3">
      <c r="A19" s="56" t="s">
        <v>31</v>
      </c>
      <c r="B19" s="48">
        <f>BalTržište!O26</f>
        <v>38864.148000000008</v>
      </c>
      <c r="C19" s="48">
        <f>BalTržište!O27</f>
        <v>171.32299999999998</v>
      </c>
      <c r="D19" s="49">
        <f>BalTržište!O30</f>
        <v>40.100873287671227</v>
      </c>
      <c r="E19" s="49">
        <f>BalTržište!O31</f>
        <v>-500</v>
      </c>
    </row>
    <row r="21" spans="1:5" x14ac:dyDescent="0.25">
      <c r="A21" s="4" t="s">
        <v>134</v>
      </c>
      <c r="B21" s="36"/>
      <c r="C21" s="36"/>
      <c r="D21" s="36"/>
      <c r="E21" s="36"/>
    </row>
    <row r="22" spans="1:5" ht="30" x14ac:dyDescent="0.25">
      <c r="A22" s="37"/>
      <c r="B22" s="38" t="s">
        <v>133</v>
      </c>
      <c r="C22" s="38" t="s">
        <v>22</v>
      </c>
      <c r="D22" s="38" t="s">
        <v>23</v>
      </c>
      <c r="E22" s="38"/>
    </row>
    <row r="23" spans="1:5" ht="15.75" thickBot="1" x14ac:dyDescent="0.3">
      <c r="A23" s="31"/>
      <c r="B23" s="39" t="s">
        <v>24</v>
      </c>
      <c r="C23" s="39" t="s">
        <v>12</v>
      </c>
      <c r="D23" s="39" t="s">
        <v>25</v>
      </c>
      <c r="E23" s="40"/>
    </row>
    <row r="24" spans="1:5" ht="29.25" customHeight="1" x14ac:dyDescent="0.25">
      <c r="A24" s="11" t="s">
        <v>90</v>
      </c>
      <c r="B24" s="15">
        <v>415</v>
      </c>
      <c r="C24" s="15">
        <v>86100.526174999992</v>
      </c>
      <c r="D24" s="41">
        <v>207.47114740963855</v>
      </c>
      <c r="E24" s="15"/>
    </row>
    <row r="25" spans="1:5" ht="30" customHeight="1" x14ac:dyDescent="0.25">
      <c r="A25" s="11" t="s">
        <v>117</v>
      </c>
      <c r="B25" s="15">
        <v>280</v>
      </c>
      <c r="C25" s="15">
        <v>-51489.18058</v>
      </c>
      <c r="D25" s="41">
        <v>-183.88993064285714</v>
      </c>
      <c r="E25" s="42"/>
    </row>
    <row r="26" spans="1:5" ht="30" customHeight="1" x14ac:dyDescent="0.25">
      <c r="A26" s="43" t="s">
        <v>91</v>
      </c>
      <c r="B26" s="15">
        <v>2060</v>
      </c>
      <c r="C26" s="44">
        <v>476050.63794399996</v>
      </c>
      <c r="D26" s="45">
        <v>231.09254269126211</v>
      </c>
      <c r="E26" s="46"/>
    </row>
    <row r="27" spans="1:5" ht="30" customHeight="1" thickBot="1" x14ac:dyDescent="0.3">
      <c r="A27" s="47" t="s">
        <v>118</v>
      </c>
      <c r="B27" s="48">
        <v>0</v>
      </c>
      <c r="C27" s="48">
        <v>0</v>
      </c>
      <c r="D27" s="49" t="s">
        <v>151</v>
      </c>
      <c r="E27" s="50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B41" sqref="B41"/>
    </sheetView>
  </sheetViews>
  <sheetFormatPr defaultRowHeight="15" x14ac:dyDescent="0.25"/>
  <cols>
    <col min="1" max="1" width="10.7109375" style="142" customWidth="1"/>
    <col min="2" max="2" width="7.7109375" style="142" customWidth="1"/>
    <col min="3" max="12" width="9.7109375" style="142" customWidth="1"/>
    <col min="13" max="14" width="9.140625" style="142"/>
    <col min="15" max="15" width="23.85546875" style="142" customWidth="1"/>
    <col min="16" max="16384" width="9.140625" style="142"/>
  </cols>
  <sheetData>
    <row r="2" spans="1:12" s="57" customFormat="1" ht="18.75" x14ac:dyDescent="0.3">
      <c r="A2" s="57" t="s">
        <v>150</v>
      </c>
    </row>
    <row r="3" spans="1:12" x14ac:dyDescent="0.25">
      <c r="B3" s="143"/>
      <c r="C3" s="143"/>
    </row>
    <row r="4" spans="1:12" ht="16.5" thickBot="1" x14ac:dyDescent="0.3">
      <c r="A4" s="144" t="s">
        <v>57</v>
      </c>
      <c r="B4" s="144"/>
      <c r="C4" s="205" t="s">
        <v>78</v>
      </c>
      <c r="D4" s="206"/>
      <c r="E4" s="206"/>
      <c r="F4" s="206"/>
      <c r="G4" s="206"/>
      <c r="H4" s="205" t="s">
        <v>79</v>
      </c>
      <c r="I4" s="206"/>
      <c r="J4" s="206"/>
      <c r="K4" s="206"/>
      <c r="L4" s="206"/>
    </row>
    <row r="5" spans="1:12" ht="16.5" thickBot="1" x14ac:dyDescent="0.3">
      <c r="A5" s="145"/>
      <c r="B5" s="145"/>
      <c r="C5" s="146">
        <v>2015</v>
      </c>
      <c r="D5" s="147">
        <v>2016</v>
      </c>
      <c r="E5" s="147">
        <v>2017</v>
      </c>
      <c r="F5" s="147">
        <v>2018</v>
      </c>
      <c r="G5" s="147">
        <v>2019</v>
      </c>
      <c r="H5" s="146">
        <v>2015</v>
      </c>
      <c r="I5" s="147">
        <v>2016</v>
      </c>
      <c r="J5" s="147">
        <v>2017</v>
      </c>
      <c r="K5" s="147">
        <v>2018</v>
      </c>
      <c r="L5" s="147">
        <v>2019</v>
      </c>
    </row>
    <row r="6" spans="1:12" ht="15.75" x14ac:dyDescent="0.25">
      <c r="A6" s="148" t="s">
        <v>67</v>
      </c>
      <c r="B6" s="149" t="s">
        <v>24</v>
      </c>
      <c r="C6" s="150">
        <v>-110950</v>
      </c>
      <c r="D6" s="151">
        <v>-28159</v>
      </c>
      <c r="E6" s="151">
        <v>-31199.606</v>
      </c>
      <c r="F6" s="151">
        <v>-45061.891999999898</v>
      </c>
      <c r="G6" s="151">
        <v>-42009.928999999996</v>
      </c>
      <c r="H6" s="150">
        <v>166862.633</v>
      </c>
      <c r="I6" s="151">
        <v>80310.448999999993</v>
      </c>
      <c r="J6" s="151">
        <v>56105.484999999986</v>
      </c>
      <c r="K6" s="151">
        <v>39814.040999999997</v>
      </c>
      <c r="L6" s="151">
        <v>38864.148000000008</v>
      </c>
    </row>
    <row r="7" spans="1:12" ht="16.5" thickBot="1" x14ac:dyDescent="0.3">
      <c r="A7" s="145" t="s">
        <v>85</v>
      </c>
      <c r="B7" s="152" t="s">
        <v>6</v>
      </c>
      <c r="C7" s="153">
        <v>-188</v>
      </c>
      <c r="D7" s="154">
        <v>-313</v>
      </c>
      <c r="E7" s="154">
        <v>-178.553</v>
      </c>
      <c r="F7" s="154">
        <v>-189.69900000000001</v>
      </c>
      <c r="G7" s="154">
        <v>-185.67400000000001</v>
      </c>
      <c r="H7" s="153">
        <v>233.15</v>
      </c>
      <c r="I7" s="154">
        <v>238.69799999999998</v>
      </c>
      <c r="J7" s="154">
        <v>156.68200000000002</v>
      </c>
      <c r="K7" s="154">
        <v>199.49900000000002</v>
      </c>
      <c r="L7" s="154">
        <v>171.32299999999998</v>
      </c>
    </row>
  </sheetData>
  <mergeCells count="2">
    <mergeCell ref="C4:G4"/>
    <mergeCell ref="H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" zoomScale="112" zoomScaleNormal="112" workbookViewId="0">
      <selection activeCell="K6" sqref="K6"/>
    </sheetView>
  </sheetViews>
  <sheetFormatPr defaultRowHeight="15" x14ac:dyDescent="0.25"/>
  <cols>
    <col min="1" max="1" width="16.7109375" customWidth="1"/>
    <col min="2" max="2" width="6.5703125" customWidth="1"/>
    <col min="3" max="6" width="15.7109375" customWidth="1"/>
    <col min="7" max="8" width="12.28515625" customWidth="1"/>
  </cols>
  <sheetData>
    <row r="1" spans="1:6" s="1" customFormat="1" ht="96.75" customHeight="1" x14ac:dyDescent="0.25"/>
    <row r="2" spans="1:6" ht="18.75" x14ac:dyDescent="0.3">
      <c r="A2" s="202" t="s">
        <v>105</v>
      </c>
      <c r="B2" s="202"/>
      <c r="C2" s="202"/>
      <c r="D2" s="202"/>
      <c r="E2" s="202"/>
      <c r="F2" s="202"/>
    </row>
    <row r="3" spans="1:6" ht="15.75" x14ac:dyDescent="0.25">
      <c r="A3" s="2"/>
      <c r="B3" s="1"/>
      <c r="C3" s="1"/>
      <c r="D3" s="1"/>
      <c r="E3" s="1"/>
      <c r="F3" s="1"/>
    </row>
    <row r="4" spans="1:6" ht="15.75" x14ac:dyDescent="0.25">
      <c r="A4" s="3" t="s">
        <v>0</v>
      </c>
      <c r="B4" s="4"/>
      <c r="C4" s="4"/>
      <c r="D4" s="4"/>
      <c r="E4" s="4"/>
      <c r="F4" s="4"/>
    </row>
    <row r="5" spans="1:6" ht="15.75" x14ac:dyDescent="0.25">
      <c r="A5" s="5"/>
      <c r="B5" s="5"/>
      <c r="C5" s="6" t="s">
        <v>1</v>
      </c>
      <c r="D5" s="6" t="s">
        <v>1</v>
      </c>
      <c r="E5" s="6" t="s">
        <v>2</v>
      </c>
      <c r="F5" s="6" t="s">
        <v>2</v>
      </c>
    </row>
    <row r="6" spans="1:6" ht="15.75" x14ac:dyDescent="0.25">
      <c r="A6" s="2"/>
      <c r="B6" s="2"/>
      <c r="C6" s="7" t="s">
        <v>87</v>
      </c>
      <c r="D6" s="7" t="s">
        <v>88</v>
      </c>
      <c r="E6" s="7" t="s">
        <v>89</v>
      </c>
      <c r="F6" s="7" t="s">
        <v>113</v>
      </c>
    </row>
    <row r="7" spans="1:6" ht="16.5" thickBot="1" x14ac:dyDescent="0.3">
      <c r="A7" s="8"/>
      <c r="B7" s="8"/>
      <c r="C7" s="9" t="s">
        <v>3</v>
      </c>
      <c r="D7" s="9" t="s">
        <v>4</v>
      </c>
      <c r="E7" s="10"/>
      <c r="F7" s="10"/>
    </row>
    <row r="8" spans="1:6" ht="30" customHeight="1" x14ac:dyDescent="0.25">
      <c r="A8" s="11" t="s">
        <v>5</v>
      </c>
      <c r="B8" s="12" t="s">
        <v>6</v>
      </c>
      <c r="C8" s="13">
        <v>32.565296803652963</v>
      </c>
      <c r="D8" s="13">
        <v>50.127968036529673</v>
      </c>
      <c r="E8" s="13">
        <v>195.99999999999997</v>
      </c>
      <c r="F8" s="13">
        <v>68</v>
      </c>
    </row>
    <row r="9" spans="1:6" ht="30" customHeight="1" x14ac:dyDescent="0.25">
      <c r="A9" s="11" t="s">
        <v>7</v>
      </c>
      <c r="B9" s="12" t="s">
        <v>6</v>
      </c>
      <c r="C9" s="13">
        <v>32.565296803652963</v>
      </c>
      <c r="D9" s="13">
        <v>50.127968036529673</v>
      </c>
      <c r="E9" s="13">
        <v>195.99999999999997</v>
      </c>
      <c r="F9" s="13">
        <v>68</v>
      </c>
    </row>
    <row r="10" spans="1:6" ht="30" customHeight="1" x14ac:dyDescent="0.25">
      <c r="A10" s="11" t="s">
        <v>8</v>
      </c>
      <c r="B10" s="12" t="s">
        <v>6</v>
      </c>
      <c r="C10" s="13">
        <v>26.199086757990862</v>
      </c>
      <c r="D10" s="13">
        <v>50.127968036529673</v>
      </c>
      <c r="E10" s="13">
        <v>195.99999999999997</v>
      </c>
      <c r="F10" s="13">
        <v>68</v>
      </c>
    </row>
    <row r="11" spans="1:6" ht="30" customHeight="1" x14ac:dyDescent="0.25">
      <c r="A11" s="11" t="s">
        <v>9</v>
      </c>
      <c r="B11" s="14" t="s">
        <v>10</v>
      </c>
      <c r="C11" s="13">
        <v>42.988717013937581</v>
      </c>
      <c r="D11" s="13">
        <v>40.708593941077751</v>
      </c>
      <c r="E11" s="13">
        <v>3.5464589390550745</v>
      </c>
      <c r="F11" s="13">
        <v>0.36220588235294121</v>
      </c>
    </row>
    <row r="12" spans="1:6" ht="30" customHeight="1" x14ac:dyDescent="0.25">
      <c r="A12" s="11" t="s">
        <v>11</v>
      </c>
      <c r="B12" s="12" t="s">
        <v>12</v>
      </c>
      <c r="C12" s="15">
        <v>3065869.3200000003</v>
      </c>
      <c r="D12" s="15">
        <v>13406998.859999999</v>
      </c>
      <c r="E12" s="15">
        <v>6089128.1399999997</v>
      </c>
      <c r="F12" s="15">
        <v>215758.80000000002</v>
      </c>
    </row>
    <row r="13" spans="1:6" ht="24.95" customHeight="1" x14ac:dyDescent="0.25">
      <c r="A13" s="11" t="s">
        <v>13</v>
      </c>
      <c r="B13" s="12" t="s">
        <v>6</v>
      </c>
      <c r="C13" s="16">
        <v>10.361187214611872</v>
      </c>
      <c r="D13" s="16">
        <v>38.578406449976264</v>
      </c>
      <c r="E13" s="16">
        <v>164.53196347031965</v>
      </c>
      <c r="F13" s="16">
        <v>49.659018264840192</v>
      </c>
    </row>
    <row r="14" spans="1:6" ht="30" customHeight="1" x14ac:dyDescent="0.25">
      <c r="A14" s="11" t="s">
        <v>13</v>
      </c>
      <c r="B14" s="12" t="s">
        <v>14</v>
      </c>
      <c r="C14" s="17">
        <v>0.31816652177570887</v>
      </c>
      <c r="D14" s="17">
        <v>0.76959844895095453</v>
      </c>
      <c r="E14" s="17">
        <v>0.8394487932159167</v>
      </c>
      <c r="F14" s="17">
        <v>0.73027968036529689</v>
      </c>
    </row>
    <row r="15" spans="1:6" ht="30" customHeight="1" x14ac:dyDescent="0.25">
      <c r="A15" s="11" t="s">
        <v>15</v>
      </c>
      <c r="B15" s="12" t="s">
        <v>12</v>
      </c>
      <c r="C15" s="15">
        <v>975369.92000000016</v>
      </c>
      <c r="D15" s="15">
        <v>10281978.349999998</v>
      </c>
      <c r="E15" s="15">
        <v>5313652.0999999996</v>
      </c>
      <c r="F15" s="15">
        <v>154733.68</v>
      </c>
    </row>
    <row r="16" spans="1:6" ht="30" customHeight="1" x14ac:dyDescent="0.25">
      <c r="A16" s="11" t="s">
        <v>126</v>
      </c>
      <c r="B16" s="12" t="s">
        <v>6</v>
      </c>
      <c r="C16" s="16">
        <v>22.204109589041096</v>
      </c>
      <c r="D16" s="16">
        <v>11.549561586553409</v>
      </c>
      <c r="E16" s="16">
        <v>31.468036529680365</v>
      </c>
      <c r="F16" s="16">
        <v>18.340981735159819</v>
      </c>
    </row>
    <row r="17" spans="1:6" ht="30" customHeight="1" x14ac:dyDescent="0.25">
      <c r="A17" s="11" t="s">
        <v>127</v>
      </c>
      <c r="B17" s="12" t="s">
        <v>12</v>
      </c>
      <c r="C17" s="15">
        <v>-209096.1</v>
      </c>
      <c r="D17" s="15">
        <v>-326305.5</v>
      </c>
      <c r="E17" s="15">
        <v>-248094.00000000003</v>
      </c>
      <c r="F17" s="15">
        <v>-33740.07</v>
      </c>
    </row>
    <row r="18" spans="1:6" x14ac:dyDescent="0.25">
      <c r="A18" s="18" t="s">
        <v>128</v>
      </c>
      <c r="B18" s="19"/>
      <c r="C18" s="20"/>
      <c r="D18" s="21"/>
      <c r="E18" s="21"/>
      <c r="F18" s="21"/>
    </row>
    <row r="19" spans="1:6" x14ac:dyDescent="0.25">
      <c r="A19" s="1"/>
      <c r="B19" s="1"/>
      <c r="C19" s="21"/>
      <c r="D19" s="21"/>
      <c r="E19" s="21"/>
      <c r="F19" s="21"/>
    </row>
    <row r="20" spans="1:6" ht="15.75" thickBot="1" x14ac:dyDescent="0.3">
      <c r="A20" s="22" t="s">
        <v>131</v>
      </c>
      <c r="B20" s="22"/>
      <c r="C20" s="23"/>
      <c r="D20" s="23"/>
      <c r="E20" s="23"/>
      <c r="F20" s="23"/>
    </row>
    <row r="21" spans="1:6" x14ac:dyDescent="0.25">
      <c r="A21" s="24" t="s">
        <v>16</v>
      </c>
      <c r="B21" s="25" t="s">
        <v>6</v>
      </c>
      <c r="C21" s="26">
        <v>7.4013698630136995</v>
      </c>
      <c r="D21" s="26">
        <v>22.512537642591777</v>
      </c>
      <c r="E21" s="26">
        <v>82.970319634703216</v>
      </c>
      <c r="F21" s="26">
        <v>0</v>
      </c>
    </row>
    <row r="22" spans="1:6" x14ac:dyDescent="0.25">
      <c r="A22" s="27" t="s">
        <v>16</v>
      </c>
      <c r="B22" s="12" t="s">
        <v>14</v>
      </c>
      <c r="C22" s="17">
        <v>0.71433608038429341</v>
      </c>
      <c r="D22" s="17">
        <v>0.58355281397595493</v>
      </c>
      <c r="E22" s="17">
        <v>0.50428085755914809</v>
      </c>
      <c r="F22" s="17">
        <v>0</v>
      </c>
    </row>
    <row r="23" spans="1:6" x14ac:dyDescent="0.25">
      <c r="A23" s="28" t="s">
        <v>17</v>
      </c>
      <c r="B23" s="29" t="s">
        <v>6</v>
      </c>
      <c r="C23" s="30">
        <v>0.93013698630136976</v>
      </c>
      <c r="D23" s="30">
        <v>8.8592003404199602</v>
      </c>
      <c r="E23" s="30">
        <v>34.789954337899545</v>
      </c>
      <c r="F23" s="30">
        <v>28.916438356164388</v>
      </c>
    </row>
    <row r="24" spans="1:6" x14ac:dyDescent="0.25">
      <c r="A24" s="27" t="s">
        <v>17</v>
      </c>
      <c r="B24" s="12" t="s">
        <v>14</v>
      </c>
      <c r="C24" s="17">
        <v>8.9771274954827895E-2</v>
      </c>
      <c r="D24" s="17">
        <v>0.22964142782588706</v>
      </c>
      <c r="E24" s="17">
        <v>0.2114479983348366</v>
      </c>
      <c r="F24" s="17">
        <v>0.58229983931514684</v>
      </c>
    </row>
    <row r="25" spans="1:6" x14ac:dyDescent="0.25">
      <c r="A25" s="28" t="s">
        <v>18</v>
      </c>
      <c r="B25" s="29" t="s">
        <v>6</v>
      </c>
      <c r="C25" s="30">
        <v>2.0296803652968034</v>
      </c>
      <c r="D25" s="30">
        <v>7.2066684669645342</v>
      </c>
      <c r="E25" s="30">
        <v>46.771689497716899</v>
      </c>
      <c r="F25" s="30">
        <v>0</v>
      </c>
    </row>
    <row r="26" spans="1:6" x14ac:dyDescent="0.25">
      <c r="A26" s="27" t="s">
        <v>18</v>
      </c>
      <c r="B26" s="12" t="s">
        <v>14</v>
      </c>
      <c r="C26" s="17">
        <v>0.19589264466087875</v>
      </c>
      <c r="D26" s="17">
        <v>0.18680575819815826</v>
      </c>
      <c r="E26" s="17">
        <v>0.28427114410601539</v>
      </c>
      <c r="F26" s="17">
        <v>0</v>
      </c>
    </row>
    <row r="27" spans="1:6" x14ac:dyDescent="0.25">
      <c r="A27" s="28" t="s">
        <v>19</v>
      </c>
      <c r="B27" s="29" t="s">
        <v>6</v>
      </c>
      <c r="C27" s="30"/>
      <c r="D27" s="30"/>
      <c r="E27" s="30">
        <v>0</v>
      </c>
      <c r="F27" s="30"/>
    </row>
    <row r="28" spans="1:6" x14ac:dyDescent="0.25">
      <c r="A28" s="27" t="s">
        <v>19</v>
      </c>
      <c r="B28" s="12" t="s">
        <v>14</v>
      </c>
      <c r="C28" s="17"/>
      <c r="D28" s="17"/>
      <c r="E28" s="17">
        <v>0</v>
      </c>
      <c r="F28" s="17"/>
    </row>
    <row r="29" spans="1:6" x14ac:dyDescent="0.25">
      <c r="A29" s="28" t="s">
        <v>20</v>
      </c>
      <c r="B29" s="29" t="s">
        <v>6</v>
      </c>
      <c r="C29" s="30"/>
      <c r="D29" s="30"/>
      <c r="E29" s="30">
        <v>0</v>
      </c>
      <c r="F29" s="30">
        <v>20.742579908675797</v>
      </c>
    </row>
    <row r="30" spans="1:6" ht="15.75" thickBot="1" x14ac:dyDescent="0.3">
      <c r="A30" s="31" t="s">
        <v>20</v>
      </c>
      <c r="B30" s="32" t="s">
        <v>14</v>
      </c>
      <c r="C30" s="33"/>
      <c r="D30" s="33"/>
      <c r="E30" s="33">
        <v>0</v>
      </c>
      <c r="F30" s="33">
        <v>0.41770016068485299</v>
      </c>
    </row>
    <row r="31" spans="1:6" x14ac:dyDescent="0.25">
      <c r="A31" s="18" t="s">
        <v>129</v>
      </c>
      <c r="B31" s="1"/>
      <c r="C31" s="1"/>
      <c r="D31" s="1"/>
      <c r="E31" s="1"/>
      <c r="F31" s="1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topLeftCell="B8" zoomScale="124" zoomScaleNormal="124" workbookViewId="0">
      <selection activeCell="F29" sqref="F29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203" t="s">
        <v>107</v>
      </c>
      <c r="B1" s="203"/>
      <c r="C1" s="203"/>
      <c r="D1" s="203"/>
      <c r="E1" s="203"/>
      <c r="F1" s="203"/>
      <c r="G1" s="203"/>
    </row>
    <row r="2" spans="1:17" ht="15.75" x14ac:dyDescent="0.25">
      <c r="A2" s="58" t="s">
        <v>32</v>
      </c>
    </row>
    <row r="4" spans="1:17" ht="15.75" thickBot="1" x14ac:dyDescent="0.3">
      <c r="A4" s="59"/>
      <c r="B4" s="59"/>
      <c r="C4" s="60" t="s">
        <v>136</v>
      </c>
      <c r="D4" s="61" t="s">
        <v>137</v>
      </c>
      <c r="E4" s="61" t="s">
        <v>138</v>
      </c>
      <c r="F4" s="61" t="s">
        <v>139</v>
      </c>
      <c r="G4" s="61" t="s">
        <v>140</v>
      </c>
      <c r="H4" s="61" t="s">
        <v>141</v>
      </c>
      <c r="I4" s="61" t="s">
        <v>142</v>
      </c>
      <c r="J4" s="61" t="s">
        <v>143</v>
      </c>
      <c r="K4" s="61" t="s">
        <v>144</v>
      </c>
      <c r="L4" s="61" t="s">
        <v>145</v>
      </c>
      <c r="M4" s="61" t="s">
        <v>146</v>
      </c>
      <c r="N4" s="61" t="s">
        <v>147</v>
      </c>
      <c r="O4" s="60">
        <v>2019</v>
      </c>
      <c r="P4" s="60" t="s">
        <v>77</v>
      </c>
    </row>
    <row r="5" spans="1:17" ht="30" customHeight="1" x14ac:dyDescent="0.25">
      <c r="A5" s="62" t="s">
        <v>5</v>
      </c>
      <c r="B5" s="63" t="s">
        <v>6</v>
      </c>
      <c r="C5" s="64">
        <v>34</v>
      </c>
      <c r="D5" s="64">
        <v>36</v>
      </c>
      <c r="E5" s="64">
        <v>36</v>
      </c>
      <c r="F5" s="64">
        <v>31</v>
      </c>
      <c r="G5" s="64">
        <v>29</v>
      </c>
      <c r="H5" s="64">
        <v>30</v>
      </c>
      <c r="I5" s="64">
        <v>31</v>
      </c>
      <c r="J5" s="64">
        <v>32</v>
      </c>
      <c r="K5" s="64">
        <v>31</v>
      </c>
      <c r="L5" s="64">
        <v>32</v>
      </c>
      <c r="M5" s="64">
        <v>34</v>
      </c>
      <c r="N5" s="64">
        <v>35</v>
      </c>
      <c r="O5" s="65">
        <v>32.565296803652963</v>
      </c>
      <c r="P5" s="66">
        <v>0.99962155722194956</v>
      </c>
      <c r="Q5" s="67"/>
    </row>
    <row r="6" spans="1:17" ht="30" customHeight="1" x14ac:dyDescent="0.25">
      <c r="A6" s="62" t="s">
        <v>7</v>
      </c>
      <c r="B6" s="63" t="s">
        <v>6</v>
      </c>
      <c r="C6" s="64">
        <v>34</v>
      </c>
      <c r="D6" s="64">
        <v>36</v>
      </c>
      <c r="E6" s="64">
        <v>36</v>
      </c>
      <c r="F6" s="64">
        <v>31</v>
      </c>
      <c r="G6" s="64">
        <v>29</v>
      </c>
      <c r="H6" s="64">
        <v>30</v>
      </c>
      <c r="I6" s="64">
        <v>31</v>
      </c>
      <c r="J6" s="64">
        <v>32</v>
      </c>
      <c r="K6" s="64">
        <v>31</v>
      </c>
      <c r="L6" s="64">
        <v>32</v>
      </c>
      <c r="M6" s="64">
        <v>34</v>
      </c>
      <c r="N6" s="64">
        <v>35</v>
      </c>
      <c r="O6" s="65">
        <v>32.565296803652963</v>
      </c>
      <c r="P6" s="66">
        <v>0.99962155722194956</v>
      </c>
      <c r="Q6" s="67"/>
    </row>
    <row r="7" spans="1:17" ht="30" customHeight="1" x14ac:dyDescent="0.25">
      <c r="A7" s="62" t="s">
        <v>8</v>
      </c>
      <c r="B7" s="63" t="s">
        <v>6</v>
      </c>
      <c r="C7" s="64">
        <v>34</v>
      </c>
      <c r="D7" s="64">
        <v>34</v>
      </c>
      <c r="E7" s="64">
        <v>34</v>
      </c>
      <c r="F7" s="64">
        <v>31</v>
      </c>
      <c r="G7" s="64">
        <v>26</v>
      </c>
      <c r="H7" s="64">
        <v>26</v>
      </c>
      <c r="I7" s="64">
        <v>18</v>
      </c>
      <c r="J7" s="64">
        <v>10</v>
      </c>
      <c r="K7" s="64">
        <v>8</v>
      </c>
      <c r="L7" s="64">
        <v>26</v>
      </c>
      <c r="M7" s="64">
        <v>34</v>
      </c>
      <c r="N7" s="64">
        <v>34</v>
      </c>
      <c r="O7" s="65">
        <v>26.199086757990862</v>
      </c>
      <c r="P7" s="66">
        <v>1.0477912306652788</v>
      </c>
      <c r="Q7" s="67"/>
    </row>
    <row r="8" spans="1:17" ht="30" customHeight="1" x14ac:dyDescent="0.25">
      <c r="A8" s="62" t="s">
        <v>9</v>
      </c>
      <c r="B8" s="63" t="s">
        <v>45</v>
      </c>
      <c r="C8" s="68">
        <v>42.985882352941175</v>
      </c>
      <c r="D8" s="68">
        <v>42.986666666666665</v>
      </c>
      <c r="E8" s="68">
        <v>42.986666666666665</v>
      </c>
      <c r="F8" s="68">
        <v>42.984516129032258</v>
      </c>
      <c r="G8" s="68">
        <v>42.988965517241375</v>
      </c>
      <c r="H8" s="68">
        <v>42.989333333333327</v>
      </c>
      <c r="I8" s="68">
        <v>42.986451612903224</v>
      </c>
      <c r="J8" s="68">
        <v>43</v>
      </c>
      <c r="K8" s="68">
        <v>42.994838709677417</v>
      </c>
      <c r="L8" s="68">
        <v>42.989999999999995</v>
      </c>
      <c r="M8" s="68">
        <v>42.985882352941175</v>
      </c>
      <c r="N8" s="68">
        <v>42.986285714285714</v>
      </c>
      <c r="O8" s="65">
        <v>42.988717013937581</v>
      </c>
      <c r="P8" s="66">
        <v>0.99998737405519544</v>
      </c>
      <c r="Q8" s="67"/>
    </row>
    <row r="9" spans="1:17" ht="30" customHeight="1" x14ac:dyDescent="0.25">
      <c r="A9" s="62" t="s">
        <v>11</v>
      </c>
      <c r="B9" s="69" t="s">
        <v>12</v>
      </c>
      <c r="C9" s="70">
        <v>271842.71999999997</v>
      </c>
      <c r="D9" s="70">
        <v>259983.35999999999</v>
      </c>
      <c r="E9" s="70">
        <v>286291.20000000001</v>
      </c>
      <c r="F9" s="70">
        <v>239853.6</v>
      </c>
      <c r="G9" s="70">
        <v>231882.47999999998</v>
      </c>
      <c r="H9" s="70">
        <v>232142.39999999997</v>
      </c>
      <c r="I9" s="70">
        <v>247859.87999999998</v>
      </c>
      <c r="J9" s="70">
        <v>255936</v>
      </c>
      <c r="K9" s="70">
        <v>239911.19999999998</v>
      </c>
      <c r="L9" s="70">
        <v>257252.15999999997</v>
      </c>
      <c r="M9" s="70">
        <v>263073.59999999998</v>
      </c>
      <c r="N9" s="70">
        <v>279840.71999999997</v>
      </c>
      <c r="O9" s="71">
        <v>3065869.3200000003</v>
      </c>
      <c r="P9" s="66">
        <v>0.99960893605534251</v>
      </c>
      <c r="Q9" s="67"/>
    </row>
    <row r="10" spans="1:17" ht="30" customHeight="1" x14ac:dyDescent="0.25">
      <c r="A10" s="62" t="s">
        <v>13</v>
      </c>
      <c r="B10" s="63" t="s">
        <v>6</v>
      </c>
      <c r="C10" s="73">
        <v>4.161290322580645</v>
      </c>
      <c r="D10" s="73">
        <v>14.678571428571429</v>
      </c>
      <c r="E10" s="73">
        <v>11.816216216216215</v>
      </c>
      <c r="F10" s="73">
        <v>13.21111111111111</v>
      </c>
      <c r="G10" s="73">
        <v>14.10752688172043</v>
      </c>
      <c r="H10" s="73">
        <v>13.28888888888889</v>
      </c>
      <c r="I10" s="73">
        <v>8.064516129032258</v>
      </c>
      <c r="J10" s="73">
        <v>6.220430107526882</v>
      </c>
      <c r="K10" s="73">
        <v>5.6277777777777782</v>
      </c>
      <c r="L10" s="73">
        <v>3.2299465240641712</v>
      </c>
      <c r="M10" s="73">
        <v>9.35</v>
      </c>
      <c r="N10" s="73">
        <v>21.043010752688172</v>
      </c>
      <c r="O10" s="65">
        <v>10.361187214611872</v>
      </c>
      <c r="P10" s="66">
        <v>0.71612068421384845</v>
      </c>
      <c r="Q10" s="67"/>
    </row>
    <row r="11" spans="1:17" ht="30" customHeight="1" x14ac:dyDescent="0.25">
      <c r="A11" s="62" t="s">
        <v>13</v>
      </c>
      <c r="B11" s="63" t="s">
        <v>14</v>
      </c>
      <c r="C11" s="74">
        <v>0.12239089184060721</v>
      </c>
      <c r="D11" s="74">
        <v>0.40773809523809523</v>
      </c>
      <c r="E11" s="74">
        <v>0.32822822822822822</v>
      </c>
      <c r="F11" s="74">
        <v>0.42616487455197133</v>
      </c>
      <c r="G11" s="74">
        <v>0.48646644419725621</v>
      </c>
      <c r="H11" s="74">
        <v>0.442962962962963</v>
      </c>
      <c r="I11" s="74">
        <v>0.26014568158168572</v>
      </c>
      <c r="J11" s="74">
        <v>0.19438844086021506</v>
      </c>
      <c r="K11" s="74">
        <v>0.18154121863799286</v>
      </c>
      <c r="L11" s="74">
        <v>0.10093582887700535</v>
      </c>
      <c r="M11" s="74">
        <v>0.27499999999999997</v>
      </c>
      <c r="N11" s="74">
        <v>0.60122887864823349</v>
      </c>
      <c r="O11" s="66">
        <v>0.31816652177570887</v>
      </c>
      <c r="P11" s="66"/>
      <c r="Q11" s="67"/>
    </row>
    <row r="12" spans="1:17" ht="30" customHeight="1" x14ac:dyDescent="0.25">
      <c r="A12" s="62" t="s">
        <v>15</v>
      </c>
      <c r="B12" s="69" t="s">
        <v>12</v>
      </c>
      <c r="C12" s="70">
        <v>33267.72</v>
      </c>
      <c r="D12" s="70">
        <v>105992.07999999999</v>
      </c>
      <c r="E12" s="70">
        <v>93965.000000000015</v>
      </c>
      <c r="F12" s="70">
        <v>102208.40000000001</v>
      </c>
      <c r="G12" s="70">
        <v>112794.16000000002</v>
      </c>
      <c r="H12" s="70">
        <v>102823.66</v>
      </c>
      <c r="I12" s="70">
        <v>64472.380000000005</v>
      </c>
      <c r="J12" s="70">
        <v>49751</v>
      </c>
      <c r="K12" s="70">
        <v>43558.16</v>
      </c>
      <c r="L12" s="70">
        <v>25969.56</v>
      </c>
      <c r="M12" s="70">
        <v>72339.72</v>
      </c>
      <c r="N12" s="70">
        <v>168228.08000000002</v>
      </c>
      <c r="O12" s="71">
        <v>975369.92000000016</v>
      </c>
      <c r="P12" s="66">
        <v>0.71605623938482177</v>
      </c>
      <c r="Q12" s="67"/>
    </row>
    <row r="13" spans="1:17" ht="30" customHeight="1" x14ac:dyDescent="0.25">
      <c r="A13" s="62" t="s">
        <v>46</v>
      </c>
      <c r="B13" s="63" t="s">
        <v>6</v>
      </c>
      <c r="C13" s="73">
        <v>29.838709677419356</v>
      </c>
      <c r="D13" s="73">
        <v>21.321428571428569</v>
      </c>
      <c r="E13" s="73">
        <v>24.183783783783785</v>
      </c>
      <c r="F13" s="73">
        <v>17.788888888888891</v>
      </c>
      <c r="G13" s="73">
        <v>14.89247311827957</v>
      </c>
      <c r="H13" s="73">
        <v>16.711111111111109</v>
      </c>
      <c r="I13" s="73">
        <v>22.935483870967744</v>
      </c>
      <c r="J13" s="73">
        <v>25.77956989247312</v>
      </c>
      <c r="K13" s="73">
        <v>25.37222222222222</v>
      </c>
      <c r="L13" s="73">
        <v>28.770053475935828</v>
      </c>
      <c r="M13" s="73">
        <v>24.65</v>
      </c>
      <c r="N13" s="73">
        <v>13.956989247311828</v>
      </c>
      <c r="O13" s="65">
        <v>22.204109589041096</v>
      </c>
      <c r="P13" s="66">
        <v>1.2261277389747598</v>
      </c>
      <c r="Q13" s="67"/>
    </row>
    <row r="14" spans="1:17" ht="30" customHeight="1" x14ac:dyDescent="0.25">
      <c r="A14" s="62" t="s">
        <v>47</v>
      </c>
      <c r="B14" s="69" t="s">
        <v>12</v>
      </c>
      <c r="C14" s="70">
        <v>-23865</v>
      </c>
      <c r="D14" s="70">
        <v>-15402.599999999999</v>
      </c>
      <c r="E14" s="70">
        <v>-19238.200000000004</v>
      </c>
      <c r="F14" s="70">
        <v>-13768.600000000002</v>
      </c>
      <c r="G14" s="70">
        <v>-11911.000000000002</v>
      </c>
      <c r="H14" s="70">
        <v>-12934.399999999998</v>
      </c>
      <c r="I14" s="70">
        <v>-18343.8</v>
      </c>
      <c r="J14" s="70">
        <v>-20618.5</v>
      </c>
      <c r="K14" s="70">
        <v>-19638.100000000002</v>
      </c>
      <c r="L14" s="70">
        <v>-23134</v>
      </c>
      <c r="M14" s="70">
        <v>-19079.100000000002</v>
      </c>
      <c r="N14" s="70">
        <v>-11162.8</v>
      </c>
      <c r="O14" s="71">
        <v>-209096.1</v>
      </c>
      <c r="P14" s="66">
        <v>1.2261277389747598</v>
      </c>
      <c r="Q14" s="67"/>
    </row>
    <row r="15" spans="1:17" x14ac:dyDescent="0.25">
      <c r="A15" s="75" t="s">
        <v>130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7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67"/>
    </row>
    <row r="17" spans="1:17" ht="15.75" thickBot="1" x14ac:dyDescent="0.3">
      <c r="A17" s="78" t="s">
        <v>131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  <c r="Q17" s="67"/>
    </row>
    <row r="18" spans="1:17" x14ac:dyDescent="0.25">
      <c r="A18" s="79" t="s">
        <v>16</v>
      </c>
      <c r="B18" s="80" t="s">
        <v>6</v>
      </c>
      <c r="C18" s="81">
        <v>3.838709677419355</v>
      </c>
      <c r="D18" s="81">
        <v>13.666666666666666</v>
      </c>
      <c r="E18" s="81">
        <v>8.9189189189189193</v>
      </c>
      <c r="F18" s="81">
        <v>12.666666666666666</v>
      </c>
      <c r="G18" s="81">
        <v>10.172043010752688</v>
      </c>
      <c r="H18" s="81">
        <v>8.9833333333333325</v>
      </c>
      <c r="I18" s="81">
        <v>1.0806451612903225</v>
      </c>
      <c r="J18" s="81">
        <v>1.2634408602150538</v>
      </c>
      <c r="K18" s="81">
        <v>0.23333333333333334</v>
      </c>
      <c r="L18" s="81">
        <v>0.65240641711229952</v>
      </c>
      <c r="M18" s="81">
        <v>8.1333333333333329</v>
      </c>
      <c r="N18" s="81">
        <v>19.870967741935484</v>
      </c>
      <c r="O18" s="82">
        <v>7.4013698630136995</v>
      </c>
      <c r="P18" s="83">
        <v>0.88101967605174469</v>
      </c>
      <c r="Q18" s="67"/>
    </row>
    <row r="19" spans="1:17" x14ac:dyDescent="0.25">
      <c r="A19" s="84" t="s">
        <v>16</v>
      </c>
      <c r="B19" s="63" t="s">
        <v>14</v>
      </c>
      <c r="C19" s="74">
        <v>0.92248062015503884</v>
      </c>
      <c r="D19" s="74">
        <v>0.93106244931062443</v>
      </c>
      <c r="E19" s="74">
        <v>0.75480329368709986</v>
      </c>
      <c r="F19" s="74">
        <v>0.95878889823380997</v>
      </c>
      <c r="G19" s="74">
        <v>0.72103658536585369</v>
      </c>
      <c r="H19" s="74">
        <v>0.67600334448160526</v>
      </c>
      <c r="I19" s="74">
        <v>0.13399999999999998</v>
      </c>
      <c r="J19" s="74">
        <v>0.20311149524632668</v>
      </c>
      <c r="K19" s="74">
        <v>4.1461006910167818E-2</v>
      </c>
      <c r="L19" s="74">
        <v>0.20198675496688742</v>
      </c>
      <c r="M19" s="74">
        <v>0.86987522281639929</v>
      </c>
      <c r="N19" s="74">
        <v>0.94430250383239656</v>
      </c>
      <c r="O19" s="85">
        <v>0.71433608038429341</v>
      </c>
      <c r="P19" s="66"/>
      <c r="Q19" s="67"/>
    </row>
    <row r="20" spans="1:17" x14ac:dyDescent="0.25">
      <c r="A20" s="86" t="s">
        <v>17</v>
      </c>
      <c r="B20" s="87" t="s">
        <v>6</v>
      </c>
      <c r="C20" s="88">
        <v>0.32258064516129031</v>
      </c>
      <c r="D20" s="88">
        <v>0.65476190476190477</v>
      </c>
      <c r="E20" s="88">
        <v>1.7513513513513514</v>
      </c>
      <c r="F20" s="88">
        <v>0.5444444444444444</v>
      </c>
      <c r="G20" s="88">
        <v>1.5483870967741935</v>
      </c>
      <c r="H20" s="88">
        <v>3</v>
      </c>
      <c r="I20" s="88">
        <v>0.63978494623655913</v>
      </c>
      <c r="J20" s="88">
        <v>0.5376344086021505</v>
      </c>
      <c r="K20" s="88">
        <v>0</v>
      </c>
      <c r="L20" s="88">
        <v>2.6737967914438502E-2</v>
      </c>
      <c r="M20" s="88">
        <v>1.2166666666666666</v>
      </c>
      <c r="N20" s="88">
        <v>0.93548387096774188</v>
      </c>
      <c r="O20" s="89">
        <v>0.93013698630136976</v>
      </c>
      <c r="P20" s="90">
        <v>0.17573979811923041</v>
      </c>
      <c r="Q20" s="67"/>
    </row>
    <row r="21" spans="1:17" x14ac:dyDescent="0.25">
      <c r="A21" s="84" t="s">
        <v>17</v>
      </c>
      <c r="B21" s="63" t="s">
        <v>14</v>
      </c>
      <c r="C21" s="74">
        <v>7.7519379844961239E-2</v>
      </c>
      <c r="D21" s="74">
        <v>4.4606650446066501E-2</v>
      </c>
      <c r="E21" s="74">
        <v>0.1482159194876487</v>
      </c>
      <c r="F21" s="74">
        <v>4.1211101766190077E-2</v>
      </c>
      <c r="G21" s="74">
        <v>0.10975609756097561</v>
      </c>
      <c r="H21" s="74">
        <v>0.225752508361204</v>
      </c>
      <c r="I21" s="74">
        <v>7.9333333333333339E-2</v>
      </c>
      <c r="J21" s="74">
        <v>8.6430423509075191E-2</v>
      </c>
      <c r="K21" s="74">
        <v>0</v>
      </c>
      <c r="L21" s="74">
        <v>8.2781456953642373E-3</v>
      </c>
      <c r="M21" s="74">
        <v>0.13012477718360071</v>
      </c>
      <c r="N21" s="74">
        <v>4.4455799693408272E-2</v>
      </c>
      <c r="O21" s="85">
        <v>8.9771274954827895E-2</v>
      </c>
      <c r="P21" s="66"/>
      <c r="Q21" s="67"/>
    </row>
    <row r="22" spans="1:17" x14ac:dyDescent="0.25">
      <c r="A22" s="86" t="s">
        <v>18</v>
      </c>
      <c r="B22" s="87" t="s">
        <v>6</v>
      </c>
      <c r="C22" s="88">
        <v>0</v>
      </c>
      <c r="D22" s="88">
        <v>0.35714285714285715</v>
      </c>
      <c r="E22" s="88">
        <v>1.145945945945946</v>
      </c>
      <c r="F22" s="88">
        <v>0</v>
      </c>
      <c r="G22" s="88">
        <v>2.3870967741935485</v>
      </c>
      <c r="H22" s="88">
        <v>1.3055555555555556</v>
      </c>
      <c r="I22" s="88">
        <v>6.344086021505376</v>
      </c>
      <c r="J22" s="88">
        <v>4.419354838709677</v>
      </c>
      <c r="K22" s="88">
        <v>5.3944444444444448</v>
      </c>
      <c r="L22" s="88">
        <v>2.5508021390374331</v>
      </c>
      <c r="M22" s="88">
        <v>0</v>
      </c>
      <c r="N22" s="88">
        <v>0.23655913978494625</v>
      </c>
      <c r="O22" s="89">
        <v>2.0296803652968034</v>
      </c>
      <c r="P22" s="90">
        <v>2.6193282262816737</v>
      </c>
      <c r="Q22" s="67"/>
    </row>
    <row r="23" spans="1:17" x14ac:dyDescent="0.25">
      <c r="A23" s="84" t="s">
        <v>18</v>
      </c>
      <c r="B23" s="63" t="s">
        <v>14</v>
      </c>
      <c r="C23" s="74">
        <v>0</v>
      </c>
      <c r="D23" s="74">
        <v>2.4330900243309004E-2</v>
      </c>
      <c r="E23" s="74">
        <v>9.6980786825251616E-2</v>
      </c>
      <c r="F23" s="74">
        <v>0</v>
      </c>
      <c r="G23" s="74">
        <v>0.16920731707317074</v>
      </c>
      <c r="H23" s="74">
        <v>9.8244147157190626E-2</v>
      </c>
      <c r="I23" s="74">
        <v>0.78666666666666663</v>
      </c>
      <c r="J23" s="74">
        <v>0.71045808124459797</v>
      </c>
      <c r="K23" s="74">
        <v>0.95853899308983215</v>
      </c>
      <c r="L23" s="74">
        <v>0.78973509933774833</v>
      </c>
      <c r="M23" s="74">
        <v>0</v>
      </c>
      <c r="N23" s="74">
        <v>1.1241696474195198E-2</v>
      </c>
      <c r="O23" s="85">
        <v>0.19589264466087875</v>
      </c>
      <c r="P23" s="66"/>
      <c r="Q23" s="67"/>
    </row>
    <row r="24" spans="1:17" x14ac:dyDescent="0.25">
      <c r="A24" s="75" t="s">
        <v>129</v>
      </c>
    </row>
  </sheetData>
  <mergeCells count="1">
    <mergeCell ref="A1:G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6" zoomScale="98" zoomScaleNormal="98" workbookViewId="0">
      <selection activeCell="H35" sqref="H35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57" t="s">
        <v>108</v>
      </c>
    </row>
    <row r="2" spans="1:17" ht="15.75" x14ac:dyDescent="0.25">
      <c r="A2" s="58" t="s">
        <v>48</v>
      </c>
    </row>
    <row r="4" spans="1:17" ht="15.75" thickBot="1" x14ac:dyDescent="0.3">
      <c r="A4" s="59"/>
      <c r="B4" s="59"/>
      <c r="C4" s="60" t="s">
        <v>136</v>
      </c>
      <c r="D4" s="61" t="s">
        <v>137</v>
      </c>
      <c r="E4" s="61" t="s">
        <v>138</v>
      </c>
      <c r="F4" s="61" t="s">
        <v>139</v>
      </c>
      <c r="G4" s="61" t="s">
        <v>140</v>
      </c>
      <c r="H4" s="61" t="s">
        <v>141</v>
      </c>
      <c r="I4" s="61" t="s">
        <v>142</v>
      </c>
      <c r="J4" s="61" t="s">
        <v>143</v>
      </c>
      <c r="K4" s="61" t="s">
        <v>144</v>
      </c>
      <c r="L4" s="61" t="s">
        <v>145</v>
      </c>
      <c r="M4" s="61" t="s">
        <v>146</v>
      </c>
      <c r="N4" s="61" t="s">
        <v>147</v>
      </c>
      <c r="O4" s="60">
        <v>2019</v>
      </c>
      <c r="P4" s="60" t="s">
        <v>77</v>
      </c>
    </row>
    <row r="5" spans="1:17" ht="30" customHeight="1" x14ac:dyDescent="0.25">
      <c r="A5" s="62" t="s">
        <v>5</v>
      </c>
      <c r="B5" s="63" t="s">
        <v>6</v>
      </c>
      <c r="C5" s="64">
        <v>53</v>
      </c>
      <c r="D5" s="64">
        <v>56</v>
      </c>
      <c r="E5" s="64">
        <v>55</v>
      </c>
      <c r="F5" s="64">
        <v>48</v>
      </c>
      <c r="G5" s="64">
        <v>44</v>
      </c>
      <c r="H5" s="64">
        <v>46</v>
      </c>
      <c r="I5" s="64">
        <v>47</v>
      </c>
      <c r="J5" s="64">
        <v>49</v>
      </c>
      <c r="K5" s="64">
        <v>47</v>
      </c>
      <c r="L5" s="64">
        <v>49</v>
      </c>
      <c r="M5" s="64">
        <v>54</v>
      </c>
      <c r="N5" s="64">
        <v>54</v>
      </c>
      <c r="O5" s="65">
        <v>50.127968036529673</v>
      </c>
      <c r="P5" s="66">
        <v>0.99265995732060164</v>
      </c>
      <c r="Q5" s="35"/>
    </row>
    <row r="6" spans="1:17" ht="30" customHeight="1" x14ac:dyDescent="0.25">
      <c r="A6" s="62" t="s">
        <v>7</v>
      </c>
      <c r="B6" s="63" t="s">
        <v>6</v>
      </c>
      <c r="C6" s="64">
        <v>53</v>
      </c>
      <c r="D6" s="64">
        <v>56</v>
      </c>
      <c r="E6" s="64">
        <v>55</v>
      </c>
      <c r="F6" s="64">
        <v>48</v>
      </c>
      <c r="G6" s="64">
        <v>44</v>
      </c>
      <c r="H6" s="64">
        <v>46</v>
      </c>
      <c r="I6" s="64">
        <v>47</v>
      </c>
      <c r="J6" s="64">
        <v>49</v>
      </c>
      <c r="K6" s="64">
        <v>47</v>
      </c>
      <c r="L6" s="64">
        <v>49</v>
      </c>
      <c r="M6" s="64">
        <v>54</v>
      </c>
      <c r="N6" s="64">
        <v>54</v>
      </c>
      <c r="O6" s="65">
        <v>50.127968036529673</v>
      </c>
      <c r="P6" s="66">
        <v>0.99265995732060164</v>
      </c>
      <c r="Q6" s="35"/>
    </row>
    <row r="7" spans="1:17" ht="30" customHeight="1" x14ac:dyDescent="0.25">
      <c r="A7" s="62" t="s">
        <v>8</v>
      </c>
      <c r="B7" s="63" t="s">
        <v>6</v>
      </c>
      <c r="C7" s="64">
        <v>53</v>
      </c>
      <c r="D7" s="64">
        <v>56</v>
      </c>
      <c r="E7" s="64">
        <v>55</v>
      </c>
      <c r="F7" s="64">
        <v>48</v>
      </c>
      <c r="G7" s="64">
        <v>44</v>
      </c>
      <c r="H7" s="64">
        <v>46</v>
      </c>
      <c r="I7" s="64">
        <v>47</v>
      </c>
      <c r="J7" s="64">
        <v>49</v>
      </c>
      <c r="K7" s="64">
        <v>47</v>
      </c>
      <c r="L7" s="64">
        <v>49</v>
      </c>
      <c r="M7" s="64">
        <v>54</v>
      </c>
      <c r="N7" s="64">
        <v>54</v>
      </c>
      <c r="O7" s="65">
        <v>50.127968036529673</v>
      </c>
      <c r="P7" s="66">
        <v>0.99265995732060164</v>
      </c>
    </row>
    <row r="8" spans="1:17" ht="30" customHeight="1" x14ac:dyDescent="0.25">
      <c r="A8" s="62" t="s">
        <v>9</v>
      </c>
      <c r="B8" s="63" t="s">
        <v>45</v>
      </c>
      <c r="C8" s="68">
        <v>40.538679245283021</v>
      </c>
      <c r="D8" s="68">
        <v>40.563392857142865</v>
      </c>
      <c r="E8" s="68">
        <v>39.708545454545458</v>
      </c>
      <c r="F8" s="68">
        <v>39.671041666666667</v>
      </c>
      <c r="G8" s="68">
        <v>39.629318181818178</v>
      </c>
      <c r="H8" s="68">
        <v>41.949347826086964</v>
      </c>
      <c r="I8" s="68">
        <v>41.971063829787241</v>
      </c>
      <c r="J8" s="68">
        <v>42.011836734693887</v>
      </c>
      <c r="K8" s="68">
        <v>42.328510638297878</v>
      </c>
      <c r="L8" s="68">
        <v>41.104608294930884</v>
      </c>
      <c r="M8" s="68">
        <v>39.697037037037042</v>
      </c>
      <c r="N8" s="68">
        <v>39.697037037037042</v>
      </c>
      <c r="O8" s="65">
        <v>40.708593941077751</v>
      </c>
      <c r="P8" s="66">
        <v>0.97836317692679686</v>
      </c>
    </row>
    <row r="9" spans="1:17" ht="30" customHeight="1" x14ac:dyDescent="0.25">
      <c r="A9" s="62" t="s">
        <v>11</v>
      </c>
      <c r="B9" s="69" t="s">
        <v>12</v>
      </c>
      <c r="C9" s="70">
        <v>1198890.9000000001</v>
      </c>
      <c r="D9" s="70">
        <v>1144861.2000000004</v>
      </c>
      <c r="E9" s="70">
        <v>1218655.2600000002</v>
      </c>
      <c r="F9" s="70">
        <v>1028273.4</v>
      </c>
      <c r="G9" s="70">
        <v>972979.0199999999</v>
      </c>
      <c r="H9" s="70">
        <v>1042021.8000000002</v>
      </c>
      <c r="I9" s="70">
        <v>1100733.1200000001</v>
      </c>
      <c r="J9" s="70">
        <v>1148687.6400000001</v>
      </c>
      <c r="K9" s="70">
        <v>1074297.6000000001</v>
      </c>
      <c r="L9" s="70">
        <v>1123882.2000000002</v>
      </c>
      <c r="M9" s="70">
        <v>1157565.6000000001</v>
      </c>
      <c r="N9" s="70">
        <v>1196151.1200000001</v>
      </c>
      <c r="O9" s="71">
        <v>13406998.859999999</v>
      </c>
      <c r="P9" s="66">
        <v>0.97118194945220249</v>
      </c>
    </row>
    <row r="10" spans="1:17" ht="30" customHeight="1" x14ac:dyDescent="0.25">
      <c r="A10" s="62" t="s">
        <v>13</v>
      </c>
      <c r="B10" s="63" t="s">
        <v>6</v>
      </c>
      <c r="C10" s="73">
        <v>44.107526881720432</v>
      </c>
      <c r="D10" s="73">
        <v>46.349206349206348</v>
      </c>
      <c r="E10" s="73">
        <v>49.159498207885306</v>
      </c>
      <c r="F10" s="73">
        <v>43.281481481481478</v>
      </c>
      <c r="G10" s="73">
        <v>32.876344086021504</v>
      </c>
      <c r="H10" s="73">
        <v>28.755555555555556</v>
      </c>
      <c r="I10" s="73">
        <v>27.718637992831543</v>
      </c>
      <c r="J10" s="73">
        <v>28.654121863799283</v>
      </c>
      <c r="K10" s="73">
        <v>32.992592592592594</v>
      </c>
      <c r="L10" s="73">
        <v>36.998207885304659</v>
      </c>
      <c r="M10" s="73">
        <v>43.766666666666666</v>
      </c>
      <c r="N10" s="73">
        <v>48.921146953405021</v>
      </c>
      <c r="O10" s="91">
        <v>38.578406449976264</v>
      </c>
      <c r="P10" s="66">
        <v>1.0121113890532287</v>
      </c>
    </row>
    <row r="11" spans="1:17" ht="30" customHeight="1" x14ac:dyDescent="0.25">
      <c r="A11" s="62" t="s">
        <v>13</v>
      </c>
      <c r="B11" s="63" t="s">
        <v>14</v>
      </c>
      <c r="C11" s="74">
        <v>0.83221748833434772</v>
      </c>
      <c r="D11" s="74">
        <v>0.82766439909297052</v>
      </c>
      <c r="E11" s="74">
        <v>0.89380905832518742</v>
      </c>
      <c r="F11" s="74">
        <v>0.90169753086419746</v>
      </c>
      <c r="G11" s="74">
        <v>0.74718963831867058</v>
      </c>
      <c r="H11" s="74">
        <v>0.62512077294685997</v>
      </c>
      <c r="I11" s="74">
        <v>0.58975825516662861</v>
      </c>
      <c r="J11" s="74">
        <v>0.58477799722039348</v>
      </c>
      <c r="K11" s="74">
        <v>0.70197005516154454</v>
      </c>
      <c r="L11" s="74">
        <v>0.75506546704703381</v>
      </c>
      <c r="M11" s="74">
        <v>0.81049382716049378</v>
      </c>
      <c r="N11" s="74">
        <v>0.90594716580379664</v>
      </c>
      <c r="O11" s="66">
        <v>0.76959844895095453</v>
      </c>
      <c r="P11" s="66"/>
    </row>
    <row r="12" spans="1:17" ht="30" customHeight="1" x14ac:dyDescent="0.25">
      <c r="A12" s="62" t="s">
        <v>15</v>
      </c>
      <c r="B12" s="69" t="s">
        <v>12</v>
      </c>
      <c r="C12" s="70">
        <v>998440.07000000007</v>
      </c>
      <c r="D12" s="70">
        <v>949322.08</v>
      </c>
      <c r="E12" s="70">
        <v>1089279.28</v>
      </c>
      <c r="F12" s="70">
        <v>927261.20999999961</v>
      </c>
      <c r="G12" s="70">
        <v>727147.52000000002</v>
      </c>
      <c r="H12" s="70">
        <v>650329.7699999999</v>
      </c>
      <c r="I12" s="70">
        <v>644857.16</v>
      </c>
      <c r="J12" s="70">
        <v>668286.84</v>
      </c>
      <c r="K12" s="70">
        <v>754209.50000000012</v>
      </c>
      <c r="L12" s="70">
        <v>850654.36</v>
      </c>
      <c r="M12" s="70">
        <v>938373.79</v>
      </c>
      <c r="N12" s="70">
        <v>1083816.7699999998</v>
      </c>
      <c r="O12" s="71">
        <v>10281978.349999998</v>
      </c>
      <c r="P12" s="66">
        <v>0.99052258824613637</v>
      </c>
      <c r="Q12" s="72"/>
    </row>
    <row r="13" spans="1:17" ht="30" customHeight="1" x14ac:dyDescent="0.25">
      <c r="A13" s="62" t="s">
        <v>46</v>
      </c>
      <c r="B13" s="63" t="s">
        <v>6</v>
      </c>
      <c r="C13" s="73">
        <v>8.8924731182795682</v>
      </c>
      <c r="D13" s="73">
        <v>9.650793650793652</v>
      </c>
      <c r="E13" s="73">
        <v>5.8405017921146936</v>
      </c>
      <c r="F13" s="73">
        <v>4.7185185185185219</v>
      </c>
      <c r="G13" s="73">
        <v>11.123655913978496</v>
      </c>
      <c r="H13" s="73">
        <v>17.244444444444444</v>
      </c>
      <c r="I13" s="73">
        <v>19.281362007168457</v>
      </c>
      <c r="J13" s="73">
        <v>20.345878136200717</v>
      </c>
      <c r="K13" s="73">
        <v>14.007407407407406</v>
      </c>
      <c r="L13" s="73">
        <v>12.001792114695341</v>
      </c>
      <c r="M13" s="73">
        <v>10.233333333333334</v>
      </c>
      <c r="N13" s="73">
        <v>5.078853046594979</v>
      </c>
      <c r="O13" s="91">
        <v>11.549561586553409</v>
      </c>
      <c r="P13" s="66">
        <v>0.93278002716759567</v>
      </c>
    </row>
    <row r="14" spans="1:17" ht="30" customHeight="1" x14ac:dyDescent="0.25">
      <c r="A14" s="62" t="s">
        <v>47</v>
      </c>
      <c r="B14" s="69" t="s">
        <v>12</v>
      </c>
      <c r="C14" s="70">
        <v>-21336.6</v>
      </c>
      <c r="D14" s="70">
        <v>-20915.200000000004</v>
      </c>
      <c r="E14" s="70">
        <v>-14013.699999999995</v>
      </c>
      <c r="F14" s="70">
        <v>-10956.400000000009</v>
      </c>
      <c r="G14" s="70">
        <v>-26690.100000000006</v>
      </c>
      <c r="H14" s="70">
        <v>-40041.600000000006</v>
      </c>
      <c r="I14" s="70">
        <v>-46263.700000000004</v>
      </c>
      <c r="J14" s="70">
        <v>-48817.9</v>
      </c>
      <c r="K14" s="70">
        <v>-32525.199999999997</v>
      </c>
      <c r="L14" s="70">
        <v>-28797.100000000006</v>
      </c>
      <c r="M14" s="70">
        <v>-23761.800000000003</v>
      </c>
      <c r="N14" s="70">
        <v>-12186.199999999993</v>
      </c>
      <c r="O14" s="71">
        <v>-326305.5</v>
      </c>
      <c r="P14" s="66">
        <v>0.93266063615358141</v>
      </c>
    </row>
    <row r="15" spans="1:17" x14ac:dyDescent="0.25">
      <c r="A15" s="75" t="s">
        <v>130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5.75" thickBot="1" x14ac:dyDescent="0.3">
      <c r="A17" s="78" t="s">
        <v>131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</row>
    <row r="18" spans="1:16" x14ac:dyDescent="0.25">
      <c r="A18" s="79" t="s">
        <v>16</v>
      </c>
      <c r="B18" s="80" t="s">
        <v>6</v>
      </c>
      <c r="C18" s="81">
        <v>25.094982078853047</v>
      </c>
      <c r="D18" s="81">
        <v>28.807539682539684</v>
      </c>
      <c r="E18" s="81">
        <v>32.836917562724011</v>
      </c>
      <c r="F18" s="81">
        <v>31.831481481481482</v>
      </c>
      <c r="G18" s="81">
        <v>25.261648745519715</v>
      </c>
      <c r="H18" s="81">
        <v>5.6129629629629632</v>
      </c>
      <c r="I18" s="81">
        <v>5.9659498207885306</v>
      </c>
      <c r="J18" s="81">
        <v>7.9910394265232974</v>
      </c>
      <c r="K18" s="81">
        <v>18.100000000000001</v>
      </c>
      <c r="L18" s="81">
        <v>27.120071684587813</v>
      </c>
      <c r="M18" s="81">
        <v>29.046296296296298</v>
      </c>
      <c r="N18" s="81">
        <v>32.958781362007166</v>
      </c>
      <c r="O18" s="82">
        <v>22.512537642591777</v>
      </c>
      <c r="P18" s="83">
        <v>1.0946223895370564</v>
      </c>
    </row>
    <row r="19" spans="1:16" x14ac:dyDescent="0.25">
      <c r="A19" s="84" t="s">
        <v>16</v>
      </c>
      <c r="B19" s="63" t="s">
        <v>14</v>
      </c>
      <c r="C19" s="74">
        <v>0.56895010563952542</v>
      </c>
      <c r="D19" s="74">
        <v>0.6215325342465754</v>
      </c>
      <c r="E19" s="74">
        <v>0.66796689876417181</v>
      </c>
      <c r="F19" s="74">
        <v>0.73545267841862061</v>
      </c>
      <c r="G19" s="74">
        <v>0.76838375579176899</v>
      </c>
      <c r="H19" s="74">
        <v>0.19519577537351882</v>
      </c>
      <c r="I19" s="74">
        <v>0.21523243033555312</v>
      </c>
      <c r="J19" s="74">
        <v>0.27887922947026078</v>
      </c>
      <c r="K19" s="74">
        <v>0.54860799281544681</v>
      </c>
      <c r="L19" s="74">
        <v>0.73301041414386048</v>
      </c>
      <c r="M19" s="74">
        <v>0.66366252009816373</v>
      </c>
      <c r="N19" s="74">
        <v>0.67371235987984457</v>
      </c>
      <c r="O19" s="66">
        <v>0.58355281397595493</v>
      </c>
      <c r="P19" s="66"/>
    </row>
    <row r="20" spans="1:16" x14ac:dyDescent="0.25">
      <c r="A20" s="86" t="s">
        <v>17</v>
      </c>
      <c r="B20" s="87" t="s">
        <v>6</v>
      </c>
      <c r="C20" s="88">
        <v>6.806451612903226</v>
      </c>
      <c r="D20" s="88">
        <v>8.0912698412698418</v>
      </c>
      <c r="E20" s="88">
        <v>8.0716845878136194</v>
      </c>
      <c r="F20" s="88">
        <v>6.5944444444444441</v>
      </c>
      <c r="G20" s="88">
        <v>2.8566308243727598</v>
      </c>
      <c r="H20" s="88">
        <v>18.45</v>
      </c>
      <c r="I20" s="88">
        <v>13.632616487455197</v>
      </c>
      <c r="J20" s="88">
        <v>12.956989247311828</v>
      </c>
      <c r="K20" s="88">
        <v>7.4148148148148145</v>
      </c>
      <c r="L20" s="88">
        <v>6.9964157706093193</v>
      </c>
      <c r="M20" s="88">
        <v>6.9018518518518519</v>
      </c>
      <c r="N20" s="88">
        <v>7.6003584229390677</v>
      </c>
      <c r="O20" s="89">
        <v>8.8592003404199602</v>
      </c>
      <c r="P20" s="90">
        <v>0.57950469678773897</v>
      </c>
    </row>
    <row r="21" spans="1:16" x14ac:dyDescent="0.25">
      <c r="A21" s="84" t="s">
        <v>17</v>
      </c>
      <c r="B21" s="63" t="s">
        <v>14</v>
      </c>
      <c r="C21" s="74">
        <v>0.15431496830814237</v>
      </c>
      <c r="D21" s="74">
        <v>0.17457191780821921</v>
      </c>
      <c r="E21" s="74">
        <v>0.16419379534103748</v>
      </c>
      <c r="F21" s="74">
        <v>0.15236180044497691</v>
      </c>
      <c r="G21" s="74">
        <v>8.6890160806759334E-2</v>
      </c>
      <c r="H21" s="74">
        <v>0.64161514683153009</v>
      </c>
      <c r="I21" s="74">
        <v>0.49182129695480697</v>
      </c>
      <c r="J21" s="74">
        <v>0.45218587779098129</v>
      </c>
      <c r="K21" s="74">
        <v>0.22474180511899414</v>
      </c>
      <c r="L21" s="74">
        <v>0.18910147735529184</v>
      </c>
      <c r="M21" s="74">
        <v>0.15769653888465771</v>
      </c>
      <c r="N21" s="74">
        <v>0.15535936698659242</v>
      </c>
      <c r="O21" s="66">
        <v>0.22964142782588706</v>
      </c>
      <c r="P21" s="66"/>
    </row>
    <row r="22" spans="1:16" x14ac:dyDescent="0.25">
      <c r="A22" s="86" t="s">
        <v>18</v>
      </c>
      <c r="B22" s="87" t="s">
        <v>6</v>
      </c>
      <c r="C22" s="88">
        <v>12.206093189964157</v>
      </c>
      <c r="D22" s="88">
        <v>9.450396825396826</v>
      </c>
      <c r="E22" s="88">
        <v>8.2508960573476706</v>
      </c>
      <c r="F22" s="88">
        <v>4.8555555555555552</v>
      </c>
      <c r="G22" s="88">
        <v>4.758064516129032</v>
      </c>
      <c r="H22" s="88">
        <v>4.6925925925925922</v>
      </c>
      <c r="I22" s="88">
        <v>8.1200716845878134</v>
      </c>
      <c r="J22" s="88">
        <v>7.7060931899641574</v>
      </c>
      <c r="K22" s="88">
        <v>7.4777777777777779</v>
      </c>
      <c r="L22" s="88">
        <v>2.881720430107527</v>
      </c>
      <c r="M22" s="88">
        <v>7.8185185185185189</v>
      </c>
      <c r="N22" s="88">
        <v>8.3620071684587813</v>
      </c>
      <c r="O22" s="89">
        <v>7.2066684669645342</v>
      </c>
      <c r="P22" s="90">
        <v>3.1849389485375017</v>
      </c>
    </row>
    <row r="23" spans="1:16" x14ac:dyDescent="0.25">
      <c r="A23" s="84" t="s">
        <v>18</v>
      </c>
      <c r="B23" s="63" t="s">
        <v>14</v>
      </c>
      <c r="C23" s="74">
        <v>0.27673492605233219</v>
      </c>
      <c r="D23" s="74">
        <v>0.20389554794520551</v>
      </c>
      <c r="E23" s="74">
        <v>0.16783930589479057</v>
      </c>
      <c r="F23" s="74">
        <v>0.11218552113640254</v>
      </c>
      <c r="G23" s="74">
        <v>0.14472608340147178</v>
      </c>
      <c r="H23" s="74">
        <v>0.16318907779495104</v>
      </c>
      <c r="I23" s="74">
        <v>0.29294627270963985</v>
      </c>
      <c r="J23" s="74">
        <v>0.26893489273875787</v>
      </c>
      <c r="K23" s="74">
        <v>0.22665020206555905</v>
      </c>
      <c r="L23" s="74">
        <v>7.7888108500847666E-2</v>
      </c>
      <c r="M23" s="74">
        <v>0.17864094101717864</v>
      </c>
      <c r="N23" s="74">
        <v>0.17092827313356287</v>
      </c>
      <c r="O23" s="66">
        <v>0.18680575819815826</v>
      </c>
      <c r="P23" s="66"/>
    </row>
    <row r="24" spans="1:16" x14ac:dyDescent="0.25">
      <c r="A24" s="75" t="s">
        <v>129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96" zoomScaleNormal="96" workbookViewId="0">
      <selection activeCell="C4" sqref="C4:N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109</v>
      </c>
    </row>
    <row r="2" spans="1:16" ht="15.75" x14ac:dyDescent="0.25">
      <c r="A2" s="58" t="s">
        <v>49</v>
      </c>
    </row>
    <row r="4" spans="1:16" ht="15.75" thickBot="1" x14ac:dyDescent="0.3">
      <c r="A4" s="59"/>
      <c r="B4" s="59"/>
      <c r="C4" s="60" t="s">
        <v>136</v>
      </c>
      <c r="D4" s="61" t="s">
        <v>137</v>
      </c>
      <c r="E4" s="61" t="s">
        <v>138</v>
      </c>
      <c r="F4" s="61" t="s">
        <v>139</v>
      </c>
      <c r="G4" s="61" t="s">
        <v>140</v>
      </c>
      <c r="H4" s="61" t="s">
        <v>141</v>
      </c>
      <c r="I4" s="61" t="s">
        <v>142</v>
      </c>
      <c r="J4" s="61" t="s">
        <v>143</v>
      </c>
      <c r="K4" s="61" t="s">
        <v>144</v>
      </c>
      <c r="L4" s="61" t="s">
        <v>145</v>
      </c>
      <c r="M4" s="61" t="s">
        <v>146</v>
      </c>
      <c r="N4" s="61" t="s">
        <v>147</v>
      </c>
      <c r="O4" s="60">
        <v>2019</v>
      </c>
      <c r="P4" s="60" t="s">
        <v>77</v>
      </c>
    </row>
    <row r="5" spans="1:16" ht="30" customHeight="1" x14ac:dyDescent="0.25">
      <c r="A5" s="62" t="s">
        <v>5</v>
      </c>
      <c r="B5" s="63" t="s">
        <v>6</v>
      </c>
      <c r="C5" s="64">
        <v>196</v>
      </c>
      <c r="D5" s="64">
        <v>196</v>
      </c>
      <c r="E5" s="64">
        <v>196</v>
      </c>
      <c r="F5" s="64">
        <v>196</v>
      </c>
      <c r="G5" s="64">
        <v>196</v>
      </c>
      <c r="H5" s="64">
        <v>196</v>
      </c>
      <c r="I5" s="64">
        <v>196</v>
      </c>
      <c r="J5" s="64">
        <v>196</v>
      </c>
      <c r="K5" s="64">
        <v>196</v>
      </c>
      <c r="L5" s="64">
        <v>196</v>
      </c>
      <c r="M5" s="64">
        <v>196</v>
      </c>
      <c r="N5" s="64">
        <v>196</v>
      </c>
      <c r="O5" s="65">
        <v>195.99999999999997</v>
      </c>
      <c r="P5" s="66">
        <v>1</v>
      </c>
    </row>
    <row r="6" spans="1:16" ht="30" customHeight="1" x14ac:dyDescent="0.25">
      <c r="A6" s="62" t="s">
        <v>7</v>
      </c>
      <c r="B6" s="63" t="s">
        <v>6</v>
      </c>
      <c r="C6" s="64">
        <v>196</v>
      </c>
      <c r="D6" s="64">
        <v>196</v>
      </c>
      <c r="E6" s="64">
        <v>196</v>
      </c>
      <c r="F6" s="64">
        <v>196</v>
      </c>
      <c r="G6" s="64">
        <v>196</v>
      </c>
      <c r="H6" s="64">
        <v>196</v>
      </c>
      <c r="I6" s="64">
        <v>196</v>
      </c>
      <c r="J6" s="64">
        <v>196</v>
      </c>
      <c r="K6" s="64">
        <v>196</v>
      </c>
      <c r="L6" s="64">
        <v>196</v>
      </c>
      <c r="M6" s="64">
        <v>196</v>
      </c>
      <c r="N6" s="64">
        <v>196</v>
      </c>
      <c r="O6" s="65">
        <v>195.99999999999997</v>
      </c>
      <c r="P6" s="66">
        <v>1</v>
      </c>
    </row>
    <row r="7" spans="1:16" ht="30" customHeight="1" x14ac:dyDescent="0.25">
      <c r="A7" s="62" t="s">
        <v>8</v>
      </c>
      <c r="B7" s="63" t="s">
        <v>6</v>
      </c>
      <c r="C7" s="64">
        <v>196</v>
      </c>
      <c r="D7" s="64">
        <v>196</v>
      </c>
      <c r="E7" s="64">
        <v>196</v>
      </c>
      <c r="F7" s="64">
        <v>196</v>
      </c>
      <c r="G7" s="64">
        <v>196</v>
      </c>
      <c r="H7" s="64">
        <v>196</v>
      </c>
      <c r="I7" s="64">
        <v>196</v>
      </c>
      <c r="J7" s="64">
        <v>196</v>
      </c>
      <c r="K7" s="64">
        <v>196</v>
      </c>
      <c r="L7" s="64">
        <v>196</v>
      </c>
      <c r="M7" s="64">
        <v>196</v>
      </c>
      <c r="N7" s="64">
        <v>196</v>
      </c>
      <c r="O7" s="65">
        <v>195.99999999999997</v>
      </c>
      <c r="P7" s="66">
        <v>1</v>
      </c>
    </row>
    <row r="8" spans="1:16" ht="30" customHeight="1" x14ac:dyDescent="0.25">
      <c r="A8" s="62" t="s">
        <v>9</v>
      </c>
      <c r="B8" s="63" t="s">
        <v>45</v>
      </c>
      <c r="C8" s="68">
        <v>3.2385714285714284</v>
      </c>
      <c r="D8" s="68">
        <v>3.2385714285714289</v>
      </c>
      <c r="E8" s="68">
        <v>3.1773469387755102</v>
      </c>
      <c r="F8" s="68">
        <v>3.0089795918367348</v>
      </c>
      <c r="G8" s="68">
        <v>3.1773469387755098</v>
      </c>
      <c r="H8" s="68">
        <v>3.3467346938775506</v>
      </c>
      <c r="I8" s="68">
        <v>4.4009183673469376</v>
      </c>
      <c r="J8" s="68">
        <v>4.7030612244897956</v>
      </c>
      <c r="K8" s="68">
        <v>4.41</v>
      </c>
      <c r="L8" s="68">
        <v>3.3429591836734698</v>
      </c>
      <c r="M8" s="68">
        <v>3.2385714285714289</v>
      </c>
      <c r="N8" s="68">
        <v>3.238571428571428</v>
      </c>
      <c r="O8" s="65">
        <v>3.5464589390550745</v>
      </c>
      <c r="P8" s="66">
        <v>0.88973311990201787</v>
      </c>
    </row>
    <row r="9" spans="1:16" ht="30" customHeight="1" x14ac:dyDescent="0.25">
      <c r="A9" s="62" t="s">
        <v>11</v>
      </c>
      <c r="B9" s="69" t="s">
        <v>12</v>
      </c>
      <c r="C9" s="70">
        <v>472261.44</v>
      </c>
      <c r="D9" s="70">
        <v>426558.72000000009</v>
      </c>
      <c r="E9" s="70">
        <v>462710.68</v>
      </c>
      <c r="F9" s="70">
        <v>424627.20000000001</v>
      </c>
      <c r="G9" s="70">
        <v>463333.43999999989</v>
      </c>
      <c r="H9" s="70">
        <v>472291.19999999995</v>
      </c>
      <c r="I9" s="70">
        <v>641759.5199999999</v>
      </c>
      <c r="J9" s="70">
        <v>685819.2</v>
      </c>
      <c r="K9" s="70">
        <v>622339.19999999995</v>
      </c>
      <c r="L9" s="70">
        <v>488138.9</v>
      </c>
      <c r="M9" s="70">
        <v>457027.20000000007</v>
      </c>
      <c r="N9" s="70">
        <v>472261.43999999989</v>
      </c>
      <c r="O9" s="71">
        <v>6089128.1399999997</v>
      </c>
      <c r="P9" s="66">
        <v>0.88973311990201787</v>
      </c>
    </row>
    <row r="10" spans="1:16" ht="30" customHeight="1" x14ac:dyDescent="0.25">
      <c r="A10" s="62" t="s">
        <v>13</v>
      </c>
      <c r="B10" s="63" t="s">
        <v>6</v>
      </c>
      <c r="C10" s="73">
        <v>165.36962365591398</v>
      </c>
      <c r="D10" s="73">
        <v>171.60267857142858</v>
      </c>
      <c r="E10" s="73">
        <v>181.26244952893674</v>
      </c>
      <c r="F10" s="73">
        <v>174.10416666666666</v>
      </c>
      <c r="G10" s="73">
        <v>151.06048387096774</v>
      </c>
      <c r="H10" s="73">
        <v>168.40277777777777</v>
      </c>
      <c r="I10" s="73">
        <v>171.45698924731184</v>
      </c>
      <c r="J10" s="73">
        <v>170.15188172043011</v>
      </c>
      <c r="K10" s="73">
        <v>158.08472222222221</v>
      </c>
      <c r="L10" s="73">
        <v>143.46577181208053</v>
      </c>
      <c r="M10" s="73">
        <v>169.11805555555554</v>
      </c>
      <c r="N10" s="73">
        <v>151.41263440860214</v>
      </c>
      <c r="O10" s="91">
        <v>164.53196347031965</v>
      </c>
      <c r="P10" s="66">
        <v>1.0774640832846172</v>
      </c>
    </row>
    <row r="11" spans="1:16" ht="30" customHeight="1" x14ac:dyDescent="0.25">
      <c r="A11" s="62" t="s">
        <v>13</v>
      </c>
      <c r="B11" s="63" t="s">
        <v>14</v>
      </c>
      <c r="C11" s="74">
        <v>0.8437225696730305</v>
      </c>
      <c r="D11" s="74">
        <v>0.87552387026239076</v>
      </c>
      <c r="E11" s="74">
        <v>0.92480841596396302</v>
      </c>
      <c r="F11" s="74">
        <v>0.88828656462585032</v>
      </c>
      <c r="G11" s="74">
        <v>0.77071675444371301</v>
      </c>
      <c r="H11" s="74">
        <v>0.85919784580498859</v>
      </c>
      <c r="I11" s="74">
        <v>0.8747805573842441</v>
      </c>
      <c r="J11" s="74">
        <v>0.86812184551239857</v>
      </c>
      <c r="K11" s="74">
        <v>0.8065547052154195</v>
      </c>
      <c r="L11" s="74">
        <v>0.73196822353102309</v>
      </c>
      <c r="M11" s="74">
        <v>0.86284722222222221</v>
      </c>
      <c r="N11" s="74">
        <v>0.77251344086021501</v>
      </c>
      <c r="O11" s="66">
        <v>0.8394487932159167</v>
      </c>
      <c r="P11" s="66"/>
    </row>
    <row r="12" spans="1:16" ht="30" customHeight="1" x14ac:dyDescent="0.25">
      <c r="A12" s="62" t="s">
        <v>15</v>
      </c>
      <c r="B12" s="69" t="s">
        <v>12</v>
      </c>
      <c r="C12" s="70">
        <v>401682.84000000008</v>
      </c>
      <c r="D12" s="70">
        <v>376970.52</v>
      </c>
      <c r="E12" s="70">
        <v>503899.28</v>
      </c>
      <c r="F12" s="70">
        <v>434822.9</v>
      </c>
      <c r="G12" s="70">
        <v>411799.84000000008</v>
      </c>
      <c r="H12" s="70">
        <v>410400.80000000005</v>
      </c>
      <c r="I12" s="70">
        <v>562154.71999999974</v>
      </c>
      <c r="J12" s="70">
        <v>603495.39999999991</v>
      </c>
      <c r="K12" s="70">
        <v>502161.6100000001</v>
      </c>
      <c r="L12" s="70">
        <v>339384.03</v>
      </c>
      <c r="M12" s="70">
        <v>397489.70000000007</v>
      </c>
      <c r="N12" s="70">
        <v>369390.46000000008</v>
      </c>
      <c r="O12" s="71">
        <v>5313652.0999999996</v>
      </c>
      <c r="P12" s="66">
        <v>0.89306917183514001</v>
      </c>
    </row>
    <row r="13" spans="1:16" ht="30" customHeight="1" x14ac:dyDescent="0.25">
      <c r="A13" s="62" t="s">
        <v>46</v>
      </c>
      <c r="B13" s="63" t="s">
        <v>6</v>
      </c>
      <c r="C13" s="73">
        <v>30.630376344086017</v>
      </c>
      <c r="D13" s="73">
        <v>24.397321428571416</v>
      </c>
      <c r="E13" s="73">
        <v>14.737550471063258</v>
      </c>
      <c r="F13" s="73">
        <v>21.895833333333343</v>
      </c>
      <c r="G13" s="73">
        <v>44.939516129032256</v>
      </c>
      <c r="H13" s="73">
        <v>27.597222222222229</v>
      </c>
      <c r="I13" s="73">
        <v>24.543010752688161</v>
      </c>
      <c r="J13" s="73">
        <v>25.848118279569889</v>
      </c>
      <c r="K13" s="73">
        <v>37.915277777777789</v>
      </c>
      <c r="L13" s="73">
        <v>52.534228187919467</v>
      </c>
      <c r="M13" s="73">
        <v>26.881944444444457</v>
      </c>
      <c r="N13" s="73">
        <v>44.587365591397855</v>
      </c>
      <c r="O13" s="91">
        <v>31.468036529680365</v>
      </c>
      <c r="P13" s="66">
        <v>0.72679431135672135</v>
      </c>
    </row>
    <row r="14" spans="1:16" ht="30" customHeight="1" x14ac:dyDescent="0.25">
      <c r="A14" s="62" t="s">
        <v>47</v>
      </c>
      <c r="B14" s="69" t="s">
        <v>12</v>
      </c>
      <c r="C14" s="70">
        <v>-20510.099999999999</v>
      </c>
      <c r="D14" s="70">
        <v>-14755.499999999995</v>
      </c>
      <c r="E14" s="70">
        <v>-9855.0000000000018</v>
      </c>
      <c r="F14" s="70">
        <v>-14188.500000000007</v>
      </c>
      <c r="G14" s="70">
        <v>-30091.5</v>
      </c>
      <c r="H14" s="70">
        <v>-17883.000000000004</v>
      </c>
      <c r="I14" s="70">
        <v>-16433.999999999993</v>
      </c>
      <c r="J14" s="70">
        <v>-17307.899999999998</v>
      </c>
      <c r="K14" s="70">
        <v>-24569.100000000006</v>
      </c>
      <c r="L14" s="70">
        <v>-35224.200000000004</v>
      </c>
      <c r="M14" s="70">
        <v>-17419.500000000007</v>
      </c>
      <c r="N14" s="70">
        <v>-29855.700000000008</v>
      </c>
      <c r="O14" s="71">
        <v>-248094.00000000003</v>
      </c>
      <c r="P14" s="66">
        <v>0.61971561634194383</v>
      </c>
    </row>
    <row r="15" spans="1:16" x14ac:dyDescent="0.25">
      <c r="A15" s="75" t="s">
        <v>130</v>
      </c>
      <c r="B15" s="76"/>
      <c r="D15" s="77"/>
    </row>
    <row r="17" spans="1:16" ht="15.75" thickBot="1" x14ac:dyDescent="0.3">
      <c r="A17" s="78" t="s">
        <v>131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</row>
    <row r="18" spans="1:16" x14ac:dyDescent="0.25">
      <c r="A18" s="79" t="s">
        <v>16</v>
      </c>
      <c r="B18" s="80" t="s">
        <v>6</v>
      </c>
      <c r="C18" s="81">
        <v>100.88037634408602</v>
      </c>
      <c r="D18" s="81">
        <v>98.102678571428569</v>
      </c>
      <c r="E18" s="81">
        <v>108.77523553162854</v>
      </c>
      <c r="F18" s="81">
        <v>99.9375</v>
      </c>
      <c r="G18" s="81">
        <v>79.012096774193552</v>
      </c>
      <c r="H18" s="81">
        <v>80.055555555555557</v>
      </c>
      <c r="I18" s="81">
        <v>29.973118279569892</v>
      </c>
      <c r="J18" s="81">
        <v>29.97983870967742</v>
      </c>
      <c r="K18" s="81">
        <v>71.347222222222229</v>
      </c>
      <c r="L18" s="81">
        <v>111.97986577181209</v>
      </c>
      <c r="M18" s="81">
        <v>101.08333333333333</v>
      </c>
      <c r="N18" s="81">
        <v>86.63978494623656</v>
      </c>
      <c r="O18" s="82">
        <v>82.970319634703216</v>
      </c>
      <c r="P18" s="83">
        <v>1.4338924334071175</v>
      </c>
    </row>
    <row r="19" spans="1:16" x14ac:dyDescent="0.25">
      <c r="A19" s="84" t="s">
        <v>16</v>
      </c>
      <c r="B19" s="63" t="s">
        <v>14</v>
      </c>
      <c r="C19" s="74">
        <v>0.61002966635510214</v>
      </c>
      <c r="D19" s="74">
        <v>0.5716850074143448</v>
      </c>
      <c r="E19" s="74">
        <v>0.60009801155348319</v>
      </c>
      <c r="F19" s="74">
        <v>0.57400981213354074</v>
      </c>
      <c r="G19" s="74">
        <v>0.52304940874996664</v>
      </c>
      <c r="H19" s="74">
        <v>0.47538144329896909</v>
      </c>
      <c r="I19" s="74">
        <v>0.17481421090589822</v>
      </c>
      <c r="J19" s="74">
        <v>0.17619457631938576</v>
      </c>
      <c r="K19" s="74">
        <v>0.45132269089183902</v>
      </c>
      <c r="L19" s="74">
        <v>0.78053367264834117</v>
      </c>
      <c r="M19" s="74">
        <v>0.59770870118671215</v>
      </c>
      <c r="N19" s="74">
        <v>0.57220974514207601</v>
      </c>
      <c r="O19" s="66">
        <v>0.50428085755914809</v>
      </c>
      <c r="P19" s="66"/>
    </row>
    <row r="20" spans="1:16" x14ac:dyDescent="0.25">
      <c r="A20" s="86" t="s">
        <v>17</v>
      </c>
      <c r="B20" s="87" t="s">
        <v>6</v>
      </c>
      <c r="C20" s="88">
        <v>18.827956989247312</v>
      </c>
      <c r="D20" s="88">
        <v>27.5</v>
      </c>
      <c r="E20" s="88">
        <v>26.48721399730821</v>
      </c>
      <c r="F20" s="88">
        <v>28.166666666666668</v>
      </c>
      <c r="G20" s="88">
        <v>26.048387096774192</v>
      </c>
      <c r="H20" s="88">
        <v>22.347222222222221</v>
      </c>
      <c r="I20" s="88">
        <v>65.483870967741936</v>
      </c>
      <c r="J20" s="88">
        <v>64.731182795698928</v>
      </c>
      <c r="K20" s="88">
        <v>61.590277777777779</v>
      </c>
      <c r="L20" s="88">
        <v>31.485906040268457</v>
      </c>
      <c r="M20" s="88">
        <v>22.25</v>
      </c>
      <c r="N20" s="88">
        <v>21.693548387096776</v>
      </c>
      <c r="O20" s="89">
        <v>34.789954337899545</v>
      </c>
      <c r="P20" s="90">
        <v>0.77780415036457962</v>
      </c>
    </row>
    <row r="21" spans="1:16" x14ac:dyDescent="0.25">
      <c r="A21" s="84" t="s">
        <v>17</v>
      </c>
      <c r="B21" s="63" t="s">
        <v>14</v>
      </c>
      <c r="C21" s="74">
        <v>0.11385378144430447</v>
      </c>
      <c r="D21" s="74">
        <v>0.16025390879055126</v>
      </c>
      <c r="E21" s="74">
        <v>0.14612631610211022</v>
      </c>
      <c r="F21" s="74">
        <v>0.16178054325714972</v>
      </c>
      <c r="G21" s="74">
        <v>0.1724368043135894</v>
      </c>
      <c r="H21" s="74">
        <v>0.13270103092783506</v>
      </c>
      <c r="I21" s="74">
        <v>0.38192593521683232</v>
      </c>
      <c r="J21" s="74">
        <v>0.3804317774284518</v>
      </c>
      <c r="K21" s="74">
        <v>0.38960297308932451</v>
      </c>
      <c r="L21" s="74">
        <v>0.21946632735165886</v>
      </c>
      <c r="M21" s="74">
        <v>0.13156489960169179</v>
      </c>
      <c r="N21" s="74">
        <v>0.14327436063594642</v>
      </c>
      <c r="O21" s="66">
        <v>0.2114479983348366</v>
      </c>
      <c r="P21" s="66"/>
    </row>
    <row r="22" spans="1:16" x14ac:dyDescent="0.25">
      <c r="A22" s="86" t="s">
        <v>18</v>
      </c>
      <c r="B22" s="87" t="s">
        <v>6</v>
      </c>
      <c r="C22" s="88">
        <v>45.661290322580648</v>
      </c>
      <c r="D22" s="88">
        <v>46</v>
      </c>
      <c r="E22" s="88">
        <v>46</v>
      </c>
      <c r="F22" s="88">
        <v>46</v>
      </c>
      <c r="G22" s="88">
        <v>46</v>
      </c>
      <c r="H22" s="88">
        <v>66</v>
      </c>
      <c r="I22" s="88">
        <v>76</v>
      </c>
      <c r="J22" s="88">
        <v>75.44086021505376</v>
      </c>
      <c r="K22" s="88">
        <v>25.147222222222222</v>
      </c>
      <c r="L22" s="93">
        <v>0</v>
      </c>
      <c r="M22" s="88">
        <v>45.784722222222221</v>
      </c>
      <c r="N22" s="88">
        <v>43.079301075268816</v>
      </c>
      <c r="O22" s="89">
        <v>46.771689497716899</v>
      </c>
      <c r="P22" s="94">
        <v>0.93336461861945319</v>
      </c>
    </row>
    <row r="23" spans="1:16" x14ac:dyDescent="0.25">
      <c r="A23" s="84" t="s">
        <v>18</v>
      </c>
      <c r="B23" s="63" t="s">
        <v>14</v>
      </c>
      <c r="C23" s="74">
        <v>0.27611655220059333</v>
      </c>
      <c r="D23" s="74">
        <v>0.2680610837951039</v>
      </c>
      <c r="E23" s="74">
        <v>0.25377567234440668</v>
      </c>
      <c r="F23" s="74">
        <v>0.26420964460930957</v>
      </c>
      <c r="G23" s="74">
        <v>0.30451378693644393</v>
      </c>
      <c r="H23" s="74">
        <v>0.39191752577319589</v>
      </c>
      <c r="I23" s="74">
        <v>0.44325985387726941</v>
      </c>
      <c r="J23" s="74">
        <v>0.44337364625216241</v>
      </c>
      <c r="K23" s="74">
        <v>0.15907433601883661</v>
      </c>
      <c r="L23" s="74">
        <v>0</v>
      </c>
      <c r="M23" s="74">
        <v>0.27072639921159614</v>
      </c>
      <c r="N23" s="74">
        <v>0.28451589422197759</v>
      </c>
      <c r="O23" s="66">
        <v>0.28427114410601539</v>
      </c>
      <c r="P23" s="85"/>
    </row>
    <row r="24" spans="1:16" x14ac:dyDescent="0.25">
      <c r="A24" s="86" t="s">
        <v>19</v>
      </c>
      <c r="B24" s="87" t="s">
        <v>6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93">
        <v>0</v>
      </c>
      <c r="K24" s="88">
        <v>0</v>
      </c>
      <c r="L24" s="93">
        <v>0</v>
      </c>
      <c r="M24" s="93">
        <v>0</v>
      </c>
      <c r="N24" s="93">
        <v>0</v>
      </c>
      <c r="O24" s="89">
        <v>0</v>
      </c>
      <c r="P24" s="90"/>
    </row>
    <row r="25" spans="1:16" x14ac:dyDescent="0.25">
      <c r="A25" s="84" t="s">
        <v>19</v>
      </c>
      <c r="B25" s="63" t="s">
        <v>14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66">
        <v>0</v>
      </c>
      <c r="P25" s="66"/>
    </row>
    <row r="26" spans="1:16" x14ac:dyDescent="0.25">
      <c r="A26" s="86" t="s">
        <v>21</v>
      </c>
      <c r="B26" s="87" t="s">
        <v>6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93">
        <v>0</v>
      </c>
      <c r="K26" s="88">
        <v>0</v>
      </c>
      <c r="L26" s="93">
        <v>0</v>
      </c>
      <c r="M26" s="93">
        <v>0</v>
      </c>
      <c r="N26" s="93">
        <v>0</v>
      </c>
      <c r="O26" s="89">
        <v>0</v>
      </c>
      <c r="P26" s="90"/>
    </row>
    <row r="27" spans="1:16" x14ac:dyDescent="0.25">
      <c r="A27" s="84" t="s">
        <v>21</v>
      </c>
      <c r="B27" s="63" t="s">
        <v>14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66">
        <v>0</v>
      </c>
      <c r="P27" s="66"/>
    </row>
    <row r="28" spans="1:16" x14ac:dyDescent="0.25">
      <c r="A28" s="75" t="s">
        <v>129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C4" sqref="C4:N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110</v>
      </c>
    </row>
    <row r="2" spans="1:16" ht="15.75" x14ac:dyDescent="0.25">
      <c r="A2" s="58" t="s">
        <v>119</v>
      </c>
    </row>
    <row r="4" spans="1:16" ht="15.75" thickBot="1" x14ac:dyDescent="0.3">
      <c r="A4" s="59"/>
      <c r="B4" s="59"/>
      <c r="C4" s="60" t="s">
        <v>136</v>
      </c>
      <c r="D4" s="61" t="s">
        <v>137</v>
      </c>
      <c r="E4" s="61" t="s">
        <v>138</v>
      </c>
      <c r="F4" s="61" t="s">
        <v>139</v>
      </c>
      <c r="G4" s="61" t="s">
        <v>140</v>
      </c>
      <c r="H4" s="61" t="s">
        <v>141</v>
      </c>
      <c r="I4" s="61" t="s">
        <v>142</v>
      </c>
      <c r="J4" s="61" t="s">
        <v>143</v>
      </c>
      <c r="K4" s="61" t="s">
        <v>144</v>
      </c>
      <c r="L4" s="61" t="s">
        <v>145</v>
      </c>
      <c r="M4" s="61" t="s">
        <v>146</v>
      </c>
      <c r="N4" s="61" t="s">
        <v>147</v>
      </c>
      <c r="O4" s="60">
        <v>2019</v>
      </c>
      <c r="P4" s="60" t="s">
        <v>77</v>
      </c>
    </row>
    <row r="5" spans="1:16" ht="30" customHeight="1" x14ac:dyDescent="0.25">
      <c r="A5" s="62" t="s">
        <v>5</v>
      </c>
      <c r="B5" s="63" t="s">
        <v>6</v>
      </c>
      <c r="C5" s="64">
        <v>68</v>
      </c>
      <c r="D5" s="64">
        <v>68</v>
      </c>
      <c r="E5" s="64">
        <v>68</v>
      </c>
      <c r="F5" s="64">
        <v>68</v>
      </c>
      <c r="G5" s="64">
        <v>68</v>
      </c>
      <c r="H5" s="64">
        <v>68</v>
      </c>
      <c r="I5" s="64">
        <v>68</v>
      </c>
      <c r="J5" s="64">
        <v>68</v>
      </c>
      <c r="K5" s="64">
        <v>68</v>
      </c>
      <c r="L5" s="64">
        <v>68</v>
      </c>
      <c r="M5" s="64">
        <v>68</v>
      </c>
      <c r="N5" s="64">
        <v>68</v>
      </c>
      <c r="O5" s="65">
        <v>68</v>
      </c>
      <c r="P5" s="66">
        <v>1</v>
      </c>
    </row>
    <row r="6" spans="1:16" ht="30" customHeight="1" x14ac:dyDescent="0.25">
      <c r="A6" s="62" t="s">
        <v>7</v>
      </c>
      <c r="B6" s="63" t="s">
        <v>6</v>
      </c>
      <c r="C6" s="64">
        <v>68</v>
      </c>
      <c r="D6" s="64">
        <v>68</v>
      </c>
      <c r="E6" s="64">
        <v>68</v>
      </c>
      <c r="F6" s="64">
        <v>68</v>
      </c>
      <c r="G6" s="64">
        <v>68</v>
      </c>
      <c r="H6" s="64">
        <v>68</v>
      </c>
      <c r="I6" s="64">
        <v>68</v>
      </c>
      <c r="J6" s="64">
        <v>68</v>
      </c>
      <c r="K6" s="64">
        <v>68</v>
      </c>
      <c r="L6" s="64">
        <v>68</v>
      </c>
      <c r="M6" s="64">
        <v>68</v>
      </c>
      <c r="N6" s="64">
        <v>68</v>
      </c>
      <c r="O6" s="65">
        <v>68</v>
      </c>
      <c r="P6" s="66">
        <v>1</v>
      </c>
    </row>
    <row r="7" spans="1:16" ht="30" customHeight="1" x14ac:dyDescent="0.25">
      <c r="A7" s="62" t="s">
        <v>8</v>
      </c>
      <c r="B7" s="63" t="s">
        <v>6</v>
      </c>
      <c r="C7" s="64">
        <v>68</v>
      </c>
      <c r="D7" s="64">
        <v>68</v>
      </c>
      <c r="E7" s="64">
        <v>68</v>
      </c>
      <c r="F7" s="64">
        <v>68</v>
      </c>
      <c r="G7" s="64">
        <v>68</v>
      </c>
      <c r="H7" s="64">
        <v>68</v>
      </c>
      <c r="I7" s="64">
        <v>68</v>
      </c>
      <c r="J7" s="64">
        <v>68</v>
      </c>
      <c r="K7" s="64">
        <v>68</v>
      </c>
      <c r="L7" s="64">
        <v>68</v>
      </c>
      <c r="M7" s="64">
        <v>68</v>
      </c>
      <c r="N7" s="64">
        <v>68</v>
      </c>
      <c r="O7" s="65">
        <v>68</v>
      </c>
      <c r="P7" s="66">
        <v>1</v>
      </c>
    </row>
    <row r="8" spans="1:16" ht="30" customHeight="1" x14ac:dyDescent="0.25">
      <c r="A8" s="62" t="s">
        <v>9</v>
      </c>
      <c r="B8" s="63" t="s">
        <v>45</v>
      </c>
      <c r="C8" s="68">
        <v>0.36220588235294116</v>
      </c>
      <c r="D8" s="68">
        <v>0.36220588235294116</v>
      </c>
      <c r="E8" s="68">
        <v>0.36220588235294116</v>
      </c>
      <c r="F8" s="68">
        <v>0.36220588235294121</v>
      </c>
      <c r="G8" s="68">
        <v>0.3622058823529411</v>
      </c>
      <c r="H8" s="68">
        <v>0.36220588235294121</v>
      </c>
      <c r="I8" s="68">
        <v>0.3622058823529411</v>
      </c>
      <c r="J8" s="68">
        <v>0.3622058823529411</v>
      </c>
      <c r="K8" s="68">
        <v>0.36220588235294121</v>
      </c>
      <c r="L8" s="68">
        <v>0.36220588235294121</v>
      </c>
      <c r="M8" s="68">
        <v>0.36220588235294121</v>
      </c>
      <c r="N8" s="68">
        <v>0.3622058823529411</v>
      </c>
      <c r="O8" s="65">
        <v>0.36220588235294121</v>
      </c>
      <c r="P8" s="66">
        <v>0.7176573426573426</v>
      </c>
    </row>
    <row r="9" spans="1:16" ht="30" customHeight="1" x14ac:dyDescent="0.25">
      <c r="A9" s="62" t="s">
        <v>11</v>
      </c>
      <c r="B9" s="69" t="s">
        <v>12</v>
      </c>
      <c r="C9" s="70">
        <v>18324.719999999998</v>
      </c>
      <c r="D9" s="70">
        <v>16551.36</v>
      </c>
      <c r="E9" s="70">
        <v>18300.09</v>
      </c>
      <c r="F9" s="70">
        <v>17733.600000000002</v>
      </c>
      <c r="G9" s="70">
        <v>18324.719999999998</v>
      </c>
      <c r="H9" s="70">
        <v>17733.600000000002</v>
      </c>
      <c r="I9" s="70">
        <v>18324.719999999998</v>
      </c>
      <c r="J9" s="70">
        <v>18324.719999999998</v>
      </c>
      <c r="K9" s="70">
        <v>17733.600000000002</v>
      </c>
      <c r="L9" s="70">
        <v>18349.350000000002</v>
      </c>
      <c r="M9" s="70">
        <v>17733.600000000002</v>
      </c>
      <c r="N9" s="70">
        <v>18324.719999999998</v>
      </c>
      <c r="O9" s="71">
        <v>215758.80000000002</v>
      </c>
      <c r="P9" s="66">
        <v>0.7176573426573426</v>
      </c>
    </row>
    <row r="10" spans="1:16" ht="30" customHeight="1" x14ac:dyDescent="0.25">
      <c r="A10" s="62" t="s">
        <v>13</v>
      </c>
      <c r="B10" s="63" t="s">
        <v>6</v>
      </c>
      <c r="C10" s="73">
        <v>45.146505376344088</v>
      </c>
      <c r="D10" s="73">
        <v>53.194940476190474</v>
      </c>
      <c r="E10" s="73">
        <v>50.679676985195158</v>
      </c>
      <c r="F10" s="73">
        <v>33.44166666666667</v>
      </c>
      <c r="G10" s="73">
        <v>59.619623655913976</v>
      </c>
      <c r="H10" s="73">
        <v>53.358333333333334</v>
      </c>
      <c r="I10" s="73">
        <v>51.759408602150536</v>
      </c>
      <c r="J10" s="73">
        <v>51.577956989247312</v>
      </c>
      <c r="K10" s="73">
        <v>50.704166666666666</v>
      </c>
      <c r="L10" s="73">
        <v>37.19194630872483</v>
      </c>
      <c r="M10" s="73">
        <v>52.290277777777774</v>
      </c>
      <c r="N10" s="73">
        <v>57.018817204301072</v>
      </c>
      <c r="O10" s="91">
        <v>49.659018264840192</v>
      </c>
      <c r="P10" s="66">
        <v>0.93760480384169398</v>
      </c>
    </row>
    <row r="11" spans="1:16" ht="30" customHeight="1" x14ac:dyDescent="0.25">
      <c r="A11" s="62" t="s">
        <v>13</v>
      </c>
      <c r="B11" s="63" t="s">
        <v>14</v>
      </c>
      <c r="C11" s="74">
        <v>0.66391919671094246</v>
      </c>
      <c r="D11" s="74">
        <v>0.78227853641456579</v>
      </c>
      <c r="E11" s="74">
        <v>0.7452893674293406</v>
      </c>
      <c r="F11" s="74">
        <v>0.49178921568627454</v>
      </c>
      <c r="G11" s="74">
        <v>0.87675917141049964</v>
      </c>
      <c r="H11" s="74">
        <v>0.7846813725490196</v>
      </c>
      <c r="I11" s="74">
        <v>0.76116777356103726</v>
      </c>
      <c r="J11" s="74">
        <v>0.7584993674889311</v>
      </c>
      <c r="K11" s="74">
        <v>0.74564950980392153</v>
      </c>
      <c r="L11" s="74">
        <v>0.54694038689301216</v>
      </c>
      <c r="M11" s="74">
        <v>0.76897467320261437</v>
      </c>
      <c r="N11" s="74">
        <v>0.83851201771030992</v>
      </c>
      <c r="O11" s="66">
        <v>0.73027968036529689</v>
      </c>
      <c r="P11" s="66"/>
    </row>
    <row r="12" spans="1:16" ht="30" customHeight="1" x14ac:dyDescent="0.25">
      <c r="A12" s="62" t="s">
        <v>15</v>
      </c>
      <c r="B12" s="69" t="s">
        <v>12</v>
      </c>
      <c r="C12" s="70">
        <v>11993.09</v>
      </c>
      <c r="D12" s="70">
        <v>12472.27</v>
      </c>
      <c r="E12" s="70">
        <v>13644.55</v>
      </c>
      <c r="F12" s="70">
        <v>9793.9799999999977</v>
      </c>
      <c r="G12" s="70">
        <v>15768.370000000003</v>
      </c>
      <c r="H12" s="70">
        <v>13489.380000000001</v>
      </c>
      <c r="I12" s="70">
        <v>13370.689999999999</v>
      </c>
      <c r="J12" s="70">
        <v>13315.34</v>
      </c>
      <c r="K12" s="70">
        <v>12783.870000000003</v>
      </c>
      <c r="L12" s="70">
        <v>10031.030000000001</v>
      </c>
      <c r="M12" s="70">
        <v>13096.09</v>
      </c>
      <c r="N12" s="70">
        <v>14975.02</v>
      </c>
      <c r="O12" s="71">
        <v>154733.68</v>
      </c>
      <c r="P12" s="66">
        <v>0.65590687895281208</v>
      </c>
    </row>
    <row r="13" spans="1:16" ht="30" customHeight="1" x14ac:dyDescent="0.25">
      <c r="A13" s="62" t="s">
        <v>46</v>
      </c>
      <c r="B13" s="63" t="s">
        <v>6</v>
      </c>
      <c r="C13" s="73">
        <v>22.853494623655912</v>
      </c>
      <c r="D13" s="73">
        <v>14.805059523809526</v>
      </c>
      <c r="E13" s="73">
        <v>17.320323014804842</v>
      </c>
      <c r="F13" s="73">
        <v>34.55833333333333</v>
      </c>
      <c r="G13" s="73">
        <v>8.3803763440860237</v>
      </c>
      <c r="H13" s="73">
        <v>14.641666666666666</v>
      </c>
      <c r="I13" s="73">
        <v>16.240591397849464</v>
      </c>
      <c r="J13" s="73">
        <v>16.422043010752688</v>
      </c>
      <c r="K13" s="73">
        <v>17.295833333333334</v>
      </c>
      <c r="L13" s="73">
        <v>30.80805369127517</v>
      </c>
      <c r="M13" s="73">
        <v>15.709722222222226</v>
      </c>
      <c r="N13" s="73">
        <v>10.981182795698928</v>
      </c>
      <c r="O13" s="91">
        <v>18.340981735159819</v>
      </c>
      <c r="P13" s="66">
        <v>1.2197801363519034</v>
      </c>
    </row>
    <row r="14" spans="1:16" ht="30" customHeight="1" x14ac:dyDescent="0.25">
      <c r="A14" s="62" t="s">
        <v>47</v>
      </c>
      <c r="B14" s="69" t="s">
        <v>12</v>
      </c>
      <c r="C14" s="70">
        <v>-3570.6300000000006</v>
      </c>
      <c r="D14" s="70">
        <v>-2089.2900000000004</v>
      </c>
      <c r="E14" s="70">
        <v>-2702.49</v>
      </c>
      <c r="F14" s="70">
        <v>-5225.2199999999993</v>
      </c>
      <c r="G14" s="70">
        <v>-1309.3500000000006</v>
      </c>
      <c r="H14" s="70">
        <v>-2213.8199999999997</v>
      </c>
      <c r="I14" s="70">
        <v>-2537.4300000000003</v>
      </c>
      <c r="J14" s="70">
        <v>-2565.7800000000002</v>
      </c>
      <c r="K14" s="70">
        <v>-2615.1300000000006</v>
      </c>
      <c r="L14" s="70">
        <v>-4819.920000000001</v>
      </c>
      <c r="M14" s="70">
        <v>-2375.3100000000004</v>
      </c>
      <c r="N14" s="70">
        <v>-1715.7000000000005</v>
      </c>
      <c r="O14" s="71">
        <v>-33740.07</v>
      </c>
      <c r="P14" s="66">
        <v>1.219780136351903</v>
      </c>
    </row>
    <row r="15" spans="1:16" x14ac:dyDescent="0.25">
      <c r="A15" s="75" t="s">
        <v>130</v>
      </c>
      <c r="B15" s="76"/>
      <c r="D15" s="77"/>
      <c r="P15" s="95"/>
    </row>
    <row r="16" spans="1:16" x14ac:dyDescent="0.25">
      <c r="P16" s="95"/>
    </row>
    <row r="17" spans="1:16" ht="15.75" thickBot="1" x14ac:dyDescent="0.3">
      <c r="A17" s="78" t="s">
        <v>131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96"/>
    </row>
    <row r="18" spans="1:16" x14ac:dyDescent="0.25">
      <c r="A18" s="79" t="s">
        <v>16</v>
      </c>
      <c r="B18" s="80" t="s">
        <v>6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2">
        <v>0</v>
      </c>
      <c r="P18" s="83"/>
    </row>
    <row r="19" spans="1:16" x14ac:dyDescent="0.25">
      <c r="A19" s="84" t="s">
        <v>16</v>
      </c>
      <c r="B19" s="63" t="s">
        <v>14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66">
        <v>0</v>
      </c>
      <c r="P19" s="66"/>
    </row>
    <row r="20" spans="1:16" x14ac:dyDescent="0.25">
      <c r="A20" s="86" t="s">
        <v>17</v>
      </c>
      <c r="B20" s="87" t="s">
        <v>6</v>
      </c>
      <c r="C20" s="88">
        <v>26.759408602150536</v>
      </c>
      <c r="D20" s="88">
        <v>28.194940476190474</v>
      </c>
      <c r="E20" s="88">
        <v>32.106325706594887</v>
      </c>
      <c r="F20" s="88">
        <v>32.608333333333334</v>
      </c>
      <c r="G20" s="88">
        <v>34.619623655913976</v>
      </c>
      <c r="H20" s="88">
        <v>29.191666666666666</v>
      </c>
      <c r="I20" s="88">
        <v>26.759408602150536</v>
      </c>
      <c r="J20" s="88">
        <v>26.577956989247312</v>
      </c>
      <c r="K20" s="88">
        <v>27.370833333333334</v>
      </c>
      <c r="L20" s="88">
        <v>23.467114093959733</v>
      </c>
      <c r="M20" s="88">
        <v>27.290277777777778</v>
      </c>
      <c r="N20" s="88">
        <v>32.018817204301072</v>
      </c>
      <c r="O20" s="89">
        <v>28.916438356164388</v>
      </c>
      <c r="P20" s="90">
        <v>0.81925793681595915</v>
      </c>
    </row>
    <row r="21" spans="1:16" x14ac:dyDescent="0.25">
      <c r="A21" s="84" t="s">
        <v>17</v>
      </c>
      <c r="B21" s="63" t="s">
        <v>14</v>
      </c>
      <c r="C21" s="74">
        <v>0.59272380838965133</v>
      </c>
      <c r="D21" s="74">
        <v>0.53003049206926456</v>
      </c>
      <c r="E21" s="74">
        <v>0.63351480547072103</v>
      </c>
      <c r="F21" s="74">
        <v>0.97508098679292288</v>
      </c>
      <c r="G21" s="74">
        <v>0.58067497801925283</v>
      </c>
      <c r="H21" s="74">
        <v>0.54708730282679996</v>
      </c>
      <c r="I21" s="74">
        <v>0.51699602690280189</v>
      </c>
      <c r="J21" s="74">
        <v>0.51529681555219675</v>
      </c>
      <c r="K21" s="74">
        <v>0.53981428219245631</v>
      </c>
      <c r="L21" s="74">
        <v>0.63097300418651658</v>
      </c>
      <c r="M21" s="74">
        <v>0.5218996520491912</v>
      </c>
      <c r="N21" s="74">
        <v>0.56154825326481539</v>
      </c>
      <c r="O21" s="66">
        <v>0.58229983931514684</v>
      </c>
      <c r="P21" s="66"/>
    </row>
    <row r="22" spans="1:16" x14ac:dyDescent="0.25">
      <c r="A22" s="86" t="s">
        <v>18</v>
      </c>
      <c r="B22" s="87" t="s">
        <v>6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93">
        <v>0</v>
      </c>
      <c r="O22" s="89">
        <v>0</v>
      </c>
      <c r="P22" s="90"/>
    </row>
    <row r="23" spans="1:16" x14ac:dyDescent="0.25">
      <c r="A23" s="84" t="s">
        <v>18</v>
      </c>
      <c r="B23" s="63" t="s">
        <v>14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66">
        <v>0</v>
      </c>
      <c r="P23" s="66"/>
    </row>
    <row r="24" spans="1:16" x14ac:dyDescent="0.25">
      <c r="A24" s="86" t="s">
        <v>21</v>
      </c>
      <c r="B24" s="87" t="s">
        <v>6</v>
      </c>
      <c r="C24" s="88">
        <v>18.387096774193548</v>
      </c>
      <c r="D24" s="88">
        <v>25</v>
      </c>
      <c r="E24" s="88">
        <v>18.573351278600271</v>
      </c>
      <c r="F24" s="88">
        <v>0.83333333333333337</v>
      </c>
      <c r="G24" s="88">
        <v>25</v>
      </c>
      <c r="H24" s="88">
        <v>24.166666666666668</v>
      </c>
      <c r="I24" s="88">
        <v>25</v>
      </c>
      <c r="J24" s="88">
        <v>25</v>
      </c>
      <c r="K24" s="88">
        <v>23.333333333333332</v>
      </c>
      <c r="L24" s="88">
        <v>13.724832214765101</v>
      </c>
      <c r="M24" s="88">
        <v>25</v>
      </c>
      <c r="N24" s="88">
        <v>25</v>
      </c>
      <c r="O24" s="89">
        <v>20.742579908675797</v>
      </c>
      <c r="P24" s="90">
        <v>1.1740324352264651</v>
      </c>
    </row>
    <row r="25" spans="1:16" x14ac:dyDescent="0.25">
      <c r="A25" s="84" t="s">
        <v>21</v>
      </c>
      <c r="B25" s="63" t="s">
        <v>14</v>
      </c>
      <c r="C25" s="74">
        <v>0.40727619161034861</v>
      </c>
      <c r="D25" s="74">
        <v>0.46996950793073544</v>
      </c>
      <c r="E25" s="74">
        <v>0.36648519452927897</v>
      </c>
      <c r="F25" s="74">
        <v>2.4919013207076998E-2</v>
      </c>
      <c r="G25" s="74">
        <v>0.41932502198074711</v>
      </c>
      <c r="H25" s="74">
        <v>0.4529126971732001</v>
      </c>
      <c r="I25" s="74">
        <v>0.48300397309719806</v>
      </c>
      <c r="J25" s="74">
        <v>0.48470318444780319</v>
      </c>
      <c r="K25" s="74">
        <v>0.46018571780754375</v>
      </c>
      <c r="L25" s="74">
        <v>0.36902699581348347</v>
      </c>
      <c r="M25" s="74">
        <v>0.4781003479508088</v>
      </c>
      <c r="N25" s="74">
        <v>0.43845174673518461</v>
      </c>
      <c r="O25" s="66">
        <v>0.41770016068485299</v>
      </c>
      <c r="P25" s="66"/>
    </row>
    <row r="26" spans="1:16" x14ac:dyDescent="0.25">
      <c r="A26" s="75" t="s">
        <v>129</v>
      </c>
      <c r="O26" s="97"/>
    </row>
    <row r="27" spans="1:16" x14ac:dyDescent="0.25">
      <c r="O27" s="95"/>
    </row>
    <row r="28" spans="1:16" x14ac:dyDescent="0.25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6" x14ac:dyDescent="0.25"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1" spans="1:16" x14ac:dyDescent="0.25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B7" zoomScale="96" zoomScaleNormal="96" workbookViewId="0">
      <selection activeCell="L10" sqref="L10"/>
    </sheetView>
  </sheetViews>
  <sheetFormatPr defaultRowHeight="15" x14ac:dyDescent="0.25"/>
  <cols>
    <col min="1" max="1" width="16.140625" style="155" customWidth="1"/>
    <col min="2" max="2" width="7.28515625" style="155" customWidth="1"/>
    <col min="3" max="14" width="9.7109375" style="156" customWidth="1"/>
    <col min="15" max="15" width="10.7109375" style="156" customWidth="1"/>
    <col min="16" max="16" width="9.7109375" style="156" customWidth="1"/>
    <col min="17" max="16384" width="9.140625" style="155"/>
  </cols>
  <sheetData>
    <row r="1" spans="1:21" ht="18.75" x14ac:dyDescent="0.3">
      <c r="A1" s="204" t="s">
        <v>152</v>
      </c>
      <c r="B1" s="204"/>
      <c r="C1" s="204"/>
      <c r="D1" s="204"/>
      <c r="E1" s="204"/>
      <c r="F1" s="204"/>
      <c r="G1" s="204"/>
      <c r="H1" s="204"/>
      <c r="I1" s="204"/>
    </row>
    <row r="2" spans="1:21" ht="15.75" x14ac:dyDescent="0.25">
      <c r="A2" s="157"/>
    </row>
    <row r="3" spans="1:21" ht="15.75" x14ac:dyDescent="0.25">
      <c r="A3" s="157" t="s">
        <v>148</v>
      </c>
    </row>
    <row r="4" spans="1:21" ht="15.75" thickBot="1" x14ac:dyDescent="0.3">
      <c r="A4" s="158"/>
      <c r="B4" s="159"/>
      <c r="C4" s="160" t="s">
        <v>136</v>
      </c>
      <c r="D4" s="160" t="s">
        <v>137</v>
      </c>
      <c r="E4" s="160" t="s">
        <v>138</v>
      </c>
      <c r="F4" s="160" t="s">
        <v>139</v>
      </c>
      <c r="G4" s="160" t="s">
        <v>140</v>
      </c>
      <c r="H4" s="160" t="s">
        <v>141</v>
      </c>
      <c r="I4" s="160" t="s">
        <v>142</v>
      </c>
      <c r="J4" s="160" t="s">
        <v>143</v>
      </c>
      <c r="K4" s="160" t="s">
        <v>144</v>
      </c>
      <c r="L4" s="160" t="s">
        <v>145</v>
      </c>
      <c r="M4" s="160" t="s">
        <v>146</v>
      </c>
      <c r="N4" s="161" t="s">
        <v>147</v>
      </c>
      <c r="O4" s="162">
        <v>2019</v>
      </c>
      <c r="P4" s="160" t="s">
        <v>77</v>
      </c>
    </row>
    <row r="5" spans="1:21" customFormat="1" ht="30" customHeight="1" x14ac:dyDescent="0.25">
      <c r="A5" s="178" t="s">
        <v>103</v>
      </c>
      <c r="B5" s="193" t="s">
        <v>24</v>
      </c>
      <c r="C5" s="194"/>
      <c r="D5" s="194"/>
      <c r="E5" s="194"/>
      <c r="F5" s="194"/>
      <c r="G5" s="194"/>
      <c r="H5" s="194"/>
      <c r="I5" s="194"/>
      <c r="J5" s="194"/>
      <c r="K5" s="194"/>
      <c r="L5" s="195"/>
      <c r="M5" s="195"/>
      <c r="N5" s="196"/>
      <c r="O5" s="199">
        <v>0</v>
      </c>
      <c r="P5" s="183"/>
      <c r="U5" s="72"/>
    </row>
    <row r="6" spans="1:21" customFormat="1" ht="30" customHeight="1" x14ac:dyDescent="0.25">
      <c r="A6" s="178" t="s">
        <v>97</v>
      </c>
      <c r="B6" s="193" t="s">
        <v>68</v>
      </c>
      <c r="C6" s="194"/>
      <c r="D6" s="194"/>
      <c r="E6" s="194"/>
      <c r="F6" s="194"/>
      <c r="G6" s="194"/>
      <c r="H6" s="194"/>
      <c r="I6" s="194"/>
      <c r="J6" s="194"/>
      <c r="K6" s="194"/>
      <c r="L6" s="195"/>
      <c r="M6" s="195"/>
      <c r="N6" s="196"/>
      <c r="O6" s="197"/>
      <c r="P6" s="183"/>
    </row>
    <row r="7" spans="1:21" customFormat="1" ht="30" customHeight="1" x14ac:dyDescent="0.25">
      <c r="A7" s="178" t="s">
        <v>98</v>
      </c>
      <c r="B7" s="193" t="s">
        <v>12</v>
      </c>
      <c r="C7" s="194"/>
      <c r="D7" s="194"/>
      <c r="E7" s="194"/>
      <c r="F7" s="194"/>
      <c r="G7" s="194"/>
      <c r="H7" s="194"/>
      <c r="I7" s="194"/>
      <c r="J7" s="194"/>
      <c r="K7" s="194"/>
      <c r="L7" s="195"/>
      <c r="M7" s="195"/>
      <c r="N7" s="196"/>
      <c r="O7" s="197">
        <v>0</v>
      </c>
      <c r="P7" s="183"/>
    </row>
    <row r="8" spans="1:21" customFormat="1" ht="30" customHeight="1" x14ac:dyDescent="0.25">
      <c r="A8" s="178" t="s">
        <v>104</v>
      </c>
      <c r="B8" s="193" t="s">
        <v>24</v>
      </c>
      <c r="C8" s="194"/>
      <c r="D8" s="194">
        <v>325</v>
      </c>
      <c r="E8" s="194">
        <v>1240</v>
      </c>
      <c r="F8" s="194"/>
      <c r="G8" s="194"/>
      <c r="H8" s="194">
        <v>365</v>
      </c>
      <c r="I8" s="194"/>
      <c r="J8" s="194"/>
      <c r="K8" s="194"/>
      <c r="L8" s="195"/>
      <c r="M8" s="195">
        <v>50</v>
      </c>
      <c r="N8" s="196">
        <v>80</v>
      </c>
      <c r="O8" s="197">
        <v>2060</v>
      </c>
      <c r="P8" s="183">
        <v>0.62310949788263759</v>
      </c>
    </row>
    <row r="9" spans="1:21" customFormat="1" ht="30" customHeight="1" x14ac:dyDescent="0.25">
      <c r="A9" s="178" t="s">
        <v>99</v>
      </c>
      <c r="B9" s="193" t="s">
        <v>68</v>
      </c>
      <c r="C9" s="194"/>
      <c r="D9" s="194">
        <v>276.92769230769233</v>
      </c>
      <c r="E9" s="194">
        <v>227.38737903225805</v>
      </c>
      <c r="F9" s="194"/>
      <c r="G9" s="194"/>
      <c r="H9" s="194">
        <v>194.27260273972604</v>
      </c>
      <c r="I9" s="194"/>
      <c r="J9" s="194"/>
      <c r="K9" s="194"/>
      <c r="L9" s="195"/>
      <c r="M9" s="195">
        <v>349.99580000000003</v>
      </c>
      <c r="N9" s="196">
        <v>195.9937243</v>
      </c>
      <c r="O9" s="197">
        <v>231.09254269126211</v>
      </c>
      <c r="P9" s="183">
        <v>1.1941290575595123</v>
      </c>
    </row>
    <row r="10" spans="1:21" customFormat="1" ht="30" customHeight="1" x14ac:dyDescent="0.25">
      <c r="A10" s="178" t="s">
        <v>100</v>
      </c>
      <c r="B10" s="193" t="s">
        <v>12</v>
      </c>
      <c r="C10" s="194"/>
      <c r="D10" s="194">
        <v>90001.5</v>
      </c>
      <c r="E10" s="194">
        <v>281960.34999999998</v>
      </c>
      <c r="F10" s="194"/>
      <c r="G10" s="194"/>
      <c r="H10" s="194">
        <v>70909.5</v>
      </c>
      <c r="I10" s="194"/>
      <c r="J10" s="194"/>
      <c r="K10" s="194"/>
      <c r="L10" s="195"/>
      <c r="M10" s="195">
        <v>17499.79</v>
      </c>
      <c r="N10" s="196">
        <v>15679.497943999999</v>
      </c>
      <c r="O10" s="197">
        <v>476050.63794399996</v>
      </c>
      <c r="P10" s="183">
        <v>0.74407315746297498</v>
      </c>
    </row>
    <row r="11" spans="1:21" customFormat="1" ht="30" customHeight="1" x14ac:dyDescent="0.25">
      <c r="A11" s="178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5"/>
      <c r="M11" s="195"/>
      <c r="N11" s="196"/>
      <c r="O11" s="197"/>
      <c r="P11" s="183"/>
    </row>
    <row r="12" spans="1:21" customFormat="1" ht="30" customHeight="1" thickBot="1" x14ac:dyDescent="0.3">
      <c r="A12" s="163" t="s">
        <v>149</v>
      </c>
      <c r="B12" s="164"/>
      <c r="C12" s="165"/>
      <c r="D12" s="165"/>
      <c r="E12" s="166"/>
      <c r="F12" s="166"/>
      <c r="G12" s="167"/>
      <c r="H12" s="167"/>
      <c r="I12" s="167"/>
      <c r="J12" s="167"/>
      <c r="K12" s="167"/>
      <c r="L12" s="166"/>
      <c r="M12" s="166"/>
      <c r="N12" s="168"/>
      <c r="O12" s="169"/>
      <c r="P12" s="170"/>
    </row>
    <row r="13" spans="1:21" customFormat="1" ht="30" customHeight="1" x14ac:dyDescent="0.25">
      <c r="A13" s="171" t="s">
        <v>103</v>
      </c>
      <c r="B13" s="172" t="s">
        <v>24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>
        <v>285</v>
      </c>
      <c r="M13" s="174"/>
      <c r="N13" s="175">
        <v>130</v>
      </c>
      <c r="O13" s="176">
        <v>415</v>
      </c>
      <c r="P13" s="177">
        <v>0.41048466864490601</v>
      </c>
    </row>
    <row r="14" spans="1:21" customFormat="1" ht="30" customHeight="1" x14ac:dyDescent="0.25">
      <c r="A14" s="178" t="s">
        <v>102</v>
      </c>
      <c r="B14" s="179" t="s">
        <v>68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>
        <v>238.61400502456138</v>
      </c>
      <c r="M14" s="180"/>
      <c r="N14" s="181">
        <v>139.19642110000001</v>
      </c>
      <c r="O14" s="182">
        <v>207.47114740963855</v>
      </c>
      <c r="P14" s="183">
        <v>1.0137469773979093</v>
      </c>
    </row>
    <row r="15" spans="1:21" customFormat="1" ht="30" customHeight="1" thickBot="1" x14ac:dyDescent="0.3">
      <c r="A15" s="163" t="s">
        <v>98</v>
      </c>
      <c r="B15" s="164" t="s">
        <v>12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>
        <v>68004.991431999995</v>
      </c>
      <c r="M15" s="165"/>
      <c r="N15" s="184">
        <v>18095.534743</v>
      </c>
      <c r="O15" s="185">
        <v>86100.526174999992</v>
      </c>
      <c r="P15" s="170">
        <v>0.41612759210695582</v>
      </c>
    </row>
    <row r="16" spans="1:21" customFormat="1" ht="30" customHeight="1" x14ac:dyDescent="0.25">
      <c r="A16" s="171" t="s">
        <v>104</v>
      </c>
      <c r="B16" s="172" t="s">
        <v>24</v>
      </c>
      <c r="C16" s="173"/>
      <c r="D16" s="173"/>
      <c r="E16" s="173"/>
      <c r="F16" s="173"/>
      <c r="G16" s="173"/>
      <c r="H16" s="173"/>
      <c r="I16" s="173"/>
      <c r="J16" s="173"/>
      <c r="K16" s="173">
        <v>280</v>
      </c>
      <c r="L16" s="173"/>
      <c r="M16" s="173"/>
      <c r="N16" s="175"/>
      <c r="O16" s="176">
        <v>280</v>
      </c>
      <c r="P16" s="177"/>
    </row>
    <row r="17" spans="1:16" customFormat="1" ht="30" customHeight="1" x14ac:dyDescent="0.25">
      <c r="A17" s="178" t="s">
        <v>101</v>
      </c>
      <c r="B17" s="179" t="s">
        <v>68</v>
      </c>
      <c r="C17" s="180"/>
      <c r="D17" s="180"/>
      <c r="E17" s="180"/>
      <c r="F17" s="180"/>
      <c r="G17" s="180"/>
      <c r="H17" s="180"/>
      <c r="I17" s="180"/>
      <c r="J17" s="180"/>
      <c r="K17" s="180">
        <v>-183.88993064285714</v>
      </c>
      <c r="L17" s="180"/>
      <c r="M17" s="180"/>
      <c r="N17" s="181"/>
      <c r="O17" s="182">
        <v>-183.88993064285714</v>
      </c>
      <c r="P17" s="183"/>
    </row>
    <row r="18" spans="1:16" customFormat="1" ht="30" customHeight="1" thickBot="1" x14ac:dyDescent="0.3">
      <c r="A18" s="163" t="s">
        <v>100</v>
      </c>
      <c r="B18" s="164" t="s">
        <v>12</v>
      </c>
      <c r="C18" s="165"/>
      <c r="D18" s="165"/>
      <c r="E18" s="165"/>
      <c r="F18" s="165"/>
      <c r="G18" s="165"/>
      <c r="H18" s="165"/>
      <c r="I18" s="165"/>
      <c r="J18" s="165"/>
      <c r="K18" s="165">
        <v>-51489.18058</v>
      </c>
      <c r="L18" s="165"/>
      <c r="M18" s="165"/>
      <c r="N18" s="184"/>
      <c r="O18" s="185">
        <v>-51489.18058</v>
      </c>
      <c r="P18" s="170"/>
    </row>
    <row r="19" spans="1:16" customFormat="1" ht="36.75" customHeight="1" x14ac:dyDescent="0.25">
      <c r="A19" s="186" t="s">
        <v>135</v>
      </c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</row>
    <row r="20" spans="1:16" customFormat="1" ht="15.75" thickBot="1" x14ac:dyDescent="0.3">
      <c r="A20" s="189"/>
      <c r="B20" s="190"/>
      <c r="C20" s="191" t="s">
        <v>136</v>
      </c>
      <c r="D20" s="191" t="s">
        <v>137</v>
      </c>
      <c r="E20" s="191" t="s">
        <v>138</v>
      </c>
      <c r="F20" s="191" t="s">
        <v>139</v>
      </c>
      <c r="G20" s="191" t="s">
        <v>140</v>
      </c>
      <c r="H20" s="191" t="s">
        <v>141</v>
      </c>
      <c r="I20" s="191" t="s">
        <v>142</v>
      </c>
      <c r="J20" s="191" t="s">
        <v>143</v>
      </c>
      <c r="K20" s="191" t="s">
        <v>144</v>
      </c>
      <c r="L20" s="191" t="s">
        <v>145</v>
      </c>
      <c r="M20" s="191" t="s">
        <v>146</v>
      </c>
      <c r="N20" s="191" t="s">
        <v>147</v>
      </c>
      <c r="O20" s="192">
        <v>2019</v>
      </c>
      <c r="P20" s="192" t="s">
        <v>77</v>
      </c>
    </row>
    <row r="21" spans="1:16" customFormat="1" ht="30" customHeight="1" x14ac:dyDescent="0.25">
      <c r="A21" s="178" t="s">
        <v>69</v>
      </c>
      <c r="B21" s="193" t="s">
        <v>24</v>
      </c>
      <c r="C21" s="194"/>
      <c r="D21" s="194"/>
      <c r="E21" s="194"/>
      <c r="F21" s="194"/>
      <c r="G21" s="194"/>
      <c r="H21" s="194"/>
      <c r="I21" s="194"/>
      <c r="J21" s="194"/>
      <c r="K21" s="194">
        <v>142</v>
      </c>
      <c r="L21" s="195"/>
      <c r="M21" s="195"/>
      <c r="N21" s="175"/>
      <c r="O21" s="176">
        <v>142</v>
      </c>
      <c r="P21" s="183"/>
    </row>
    <row r="22" spans="1:16" customFormat="1" ht="30" customHeight="1" x14ac:dyDescent="0.25">
      <c r="A22" s="178" t="s">
        <v>70</v>
      </c>
      <c r="B22" s="193" t="s">
        <v>24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5"/>
      <c r="M22" s="195"/>
      <c r="N22" s="196"/>
      <c r="O22" s="197">
        <v>0</v>
      </c>
      <c r="P22" s="183"/>
    </row>
    <row r="23" spans="1:16" customFormat="1" ht="30" customHeight="1" x14ac:dyDescent="0.25">
      <c r="A23" s="178" t="s">
        <v>71</v>
      </c>
      <c r="B23" s="193" t="s">
        <v>24</v>
      </c>
      <c r="C23" s="194"/>
      <c r="D23" s="194"/>
      <c r="E23" s="194"/>
      <c r="F23" s="194"/>
      <c r="G23" s="194"/>
      <c r="H23" s="194"/>
      <c r="I23" s="194"/>
      <c r="J23" s="194"/>
      <c r="K23" s="194">
        <v>138</v>
      </c>
      <c r="L23" s="195"/>
      <c r="M23" s="195"/>
      <c r="N23" s="196"/>
      <c r="O23" s="197">
        <v>138</v>
      </c>
      <c r="P23" s="183"/>
    </row>
    <row r="24" spans="1:16" customFormat="1" ht="30" customHeight="1" x14ac:dyDescent="0.25">
      <c r="A24" s="178" t="s">
        <v>72</v>
      </c>
      <c r="B24" s="193" t="s">
        <v>24</v>
      </c>
      <c r="C24" s="194"/>
      <c r="D24" s="194"/>
      <c r="E24" s="194"/>
      <c r="F24" s="194"/>
      <c r="G24" s="194"/>
      <c r="H24" s="194"/>
      <c r="I24" s="194"/>
      <c r="J24" s="194"/>
      <c r="K24" s="194"/>
      <c r="L24" s="195">
        <v>175</v>
      </c>
      <c r="M24" s="195"/>
      <c r="N24" s="196">
        <v>100</v>
      </c>
      <c r="O24" s="197">
        <v>275</v>
      </c>
      <c r="P24" s="183">
        <v>2.2916666666666665</v>
      </c>
    </row>
    <row r="25" spans="1:16" customFormat="1" ht="30" customHeight="1" x14ac:dyDescent="0.25">
      <c r="A25" s="178" t="s">
        <v>73</v>
      </c>
      <c r="B25" s="193" t="s">
        <v>24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5"/>
      <c r="M25" s="195"/>
      <c r="N25" s="196"/>
      <c r="O25" s="197">
        <v>0</v>
      </c>
      <c r="P25" s="183"/>
    </row>
    <row r="26" spans="1:16" customFormat="1" ht="30" customHeight="1" x14ac:dyDescent="0.25">
      <c r="A26" s="178" t="s">
        <v>74</v>
      </c>
      <c r="B26" s="193" t="s">
        <v>24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5">
        <v>110</v>
      </c>
      <c r="M26" s="195"/>
      <c r="N26" s="196">
        <v>30</v>
      </c>
      <c r="O26" s="197">
        <v>140</v>
      </c>
      <c r="P26" s="183">
        <v>0.15712682379349047</v>
      </c>
    </row>
    <row r="27" spans="1:16" customFormat="1" ht="30" customHeight="1" x14ac:dyDescent="0.25">
      <c r="A27" s="178" t="s">
        <v>75</v>
      </c>
      <c r="B27" s="193" t="s">
        <v>24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5"/>
      <c r="M27" s="195"/>
      <c r="N27" s="196"/>
      <c r="O27" s="197">
        <v>0</v>
      </c>
      <c r="P27" s="183"/>
    </row>
    <row r="28" spans="1:16" customFormat="1" ht="30" customHeight="1" thickBot="1" x14ac:dyDescent="0.3">
      <c r="A28" s="163" t="s">
        <v>76</v>
      </c>
      <c r="B28" s="164" t="s">
        <v>24</v>
      </c>
      <c r="C28" s="165"/>
      <c r="D28" s="165"/>
      <c r="E28" s="166"/>
      <c r="F28" s="166"/>
      <c r="G28" s="167"/>
      <c r="H28" s="167"/>
      <c r="I28" s="167"/>
      <c r="J28" s="167"/>
      <c r="K28" s="167"/>
      <c r="L28" s="166"/>
      <c r="M28" s="166"/>
      <c r="N28" s="168"/>
      <c r="O28" s="169">
        <v>0</v>
      </c>
      <c r="P28" s="170"/>
    </row>
    <row r="29" spans="1:16" customFormat="1" ht="30" customHeight="1" x14ac:dyDescent="0.25">
      <c r="A29" s="171" t="s">
        <v>103</v>
      </c>
      <c r="B29" s="172" t="s">
        <v>24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>
        <v>285</v>
      </c>
      <c r="M29" s="173"/>
      <c r="N29" s="198">
        <v>130</v>
      </c>
      <c r="O29" s="176">
        <v>415</v>
      </c>
      <c r="P29" s="177">
        <v>0.41048466864490601</v>
      </c>
    </row>
    <row r="30" spans="1:16" customFormat="1" ht="30" customHeight="1" x14ac:dyDescent="0.25">
      <c r="A30" s="178" t="s">
        <v>97</v>
      </c>
      <c r="B30" s="179" t="s">
        <v>68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>
        <v>238.61400502456138</v>
      </c>
      <c r="M30" s="180"/>
      <c r="N30" s="181">
        <v>139.19642110000001</v>
      </c>
      <c r="O30" s="182">
        <v>207.47114740963855</v>
      </c>
      <c r="P30" s="183">
        <v>1.0137469773979093</v>
      </c>
    </row>
    <row r="31" spans="1:16" customFormat="1" ht="30" customHeight="1" thickBot="1" x14ac:dyDescent="0.3">
      <c r="A31" s="163" t="s">
        <v>98</v>
      </c>
      <c r="B31" s="164" t="s">
        <v>12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>
        <v>68004.991431999995</v>
      </c>
      <c r="M31" s="165"/>
      <c r="N31" s="184">
        <v>18095.534743</v>
      </c>
      <c r="O31" s="185">
        <v>86100.526174999992</v>
      </c>
      <c r="P31" s="170">
        <v>0.41612759210695582</v>
      </c>
    </row>
    <row r="32" spans="1:16" customFormat="1" ht="30" customHeight="1" x14ac:dyDescent="0.25">
      <c r="A32" s="171" t="s">
        <v>104</v>
      </c>
      <c r="B32" s="172" t="s">
        <v>24</v>
      </c>
      <c r="C32" s="173"/>
      <c r="D32" s="173"/>
      <c r="E32" s="173"/>
      <c r="F32" s="173"/>
      <c r="G32" s="173"/>
      <c r="H32" s="173"/>
      <c r="I32" s="173"/>
      <c r="J32" s="173"/>
      <c r="K32" s="173">
        <v>280</v>
      </c>
      <c r="L32" s="173"/>
      <c r="M32" s="173"/>
      <c r="N32" s="198"/>
      <c r="O32" s="176">
        <v>280</v>
      </c>
      <c r="P32" s="177"/>
    </row>
    <row r="33" spans="1:16" customFormat="1" ht="30" customHeight="1" x14ac:dyDescent="0.25">
      <c r="A33" s="178" t="s">
        <v>99</v>
      </c>
      <c r="B33" s="179" t="s">
        <v>68</v>
      </c>
      <c r="C33" s="180"/>
      <c r="D33" s="180"/>
      <c r="E33" s="180"/>
      <c r="F33" s="180"/>
      <c r="G33" s="180"/>
      <c r="H33" s="180"/>
      <c r="I33" s="180"/>
      <c r="J33" s="180"/>
      <c r="K33" s="180">
        <v>-183.88993064285714</v>
      </c>
      <c r="L33" s="180"/>
      <c r="M33" s="180"/>
      <c r="N33" s="181"/>
      <c r="O33" s="182">
        <v>-183.88993064285714</v>
      </c>
      <c r="P33" s="183"/>
    </row>
    <row r="34" spans="1:16" customFormat="1" ht="30" customHeight="1" thickBot="1" x14ac:dyDescent="0.3">
      <c r="A34" s="163" t="s">
        <v>100</v>
      </c>
      <c r="B34" s="164" t="s">
        <v>12</v>
      </c>
      <c r="C34" s="165"/>
      <c r="D34" s="165"/>
      <c r="E34" s="165"/>
      <c r="F34" s="165"/>
      <c r="G34" s="165"/>
      <c r="H34" s="165"/>
      <c r="I34" s="165"/>
      <c r="J34" s="165"/>
      <c r="K34" s="165">
        <v>-51489.18058</v>
      </c>
      <c r="L34" s="165"/>
      <c r="M34" s="165"/>
      <c r="N34" s="184"/>
      <c r="O34" s="185">
        <v>-51489.18058</v>
      </c>
      <c r="P34" s="17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I32"/>
  <sheetViews>
    <sheetView topLeftCell="F12" zoomScale="98" zoomScaleNormal="98" workbookViewId="0">
      <selection activeCell="S39" sqref="S39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39" ht="18.75" x14ac:dyDescent="0.3">
      <c r="A1" s="57" t="s">
        <v>111</v>
      </c>
    </row>
    <row r="2" spans="1:139" ht="9.9499999999999993" customHeight="1" x14ac:dyDescent="0.25">
      <c r="A2" s="58"/>
    </row>
    <row r="3" spans="1:139" ht="15.75" x14ac:dyDescent="0.25">
      <c r="A3" s="100" t="s">
        <v>133</v>
      </c>
    </row>
    <row r="4" spans="1:139" ht="15.75" thickBot="1" x14ac:dyDescent="0.3">
      <c r="A4" s="59"/>
      <c r="B4" s="59"/>
      <c r="C4" s="60" t="s">
        <v>136</v>
      </c>
      <c r="D4" s="61" t="s">
        <v>137</v>
      </c>
      <c r="E4" s="61" t="s">
        <v>138</v>
      </c>
      <c r="F4" s="61" t="s">
        <v>139</v>
      </c>
      <c r="G4" s="61" t="s">
        <v>140</v>
      </c>
      <c r="H4" s="61" t="s">
        <v>141</v>
      </c>
      <c r="I4" s="61" t="s">
        <v>142</v>
      </c>
      <c r="J4" s="61" t="s">
        <v>143</v>
      </c>
      <c r="K4" s="61" t="s">
        <v>144</v>
      </c>
      <c r="L4" s="61" t="s">
        <v>145</v>
      </c>
      <c r="M4" s="61" t="s">
        <v>146</v>
      </c>
      <c r="N4" s="61" t="s">
        <v>147</v>
      </c>
      <c r="O4" s="60">
        <v>2019</v>
      </c>
      <c r="P4" s="60" t="s">
        <v>77</v>
      </c>
    </row>
    <row r="5" spans="1:139" ht="30" customHeight="1" x14ac:dyDescent="0.25">
      <c r="A5" s="62" t="s">
        <v>50</v>
      </c>
      <c r="B5" s="63" t="s">
        <v>24</v>
      </c>
      <c r="C5" s="70">
        <v>5721.6900000000005</v>
      </c>
      <c r="D5" s="70">
        <v>2058.6750000000002</v>
      </c>
      <c r="E5" s="70">
        <v>2822.27</v>
      </c>
      <c r="F5" s="70">
        <v>6944.5649999999987</v>
      </c>
      <c r="G5" s="70">
        <v>3602.3149999999991</v>
      </c>
      <c r="H5" s="70">
        <v>4003.1300000000006</v>
      </c>
      <c r="I5" s="70">
        <v>3478.5050000000006</v>
      </c>
      <c r="J5" s="70">
        <v>3926.3629999999998</v>
      </c>
      <c r="K5" s="70">
        <v>3737.4749999999999</v>
      </c>
      <c r="L5" s="70">
        <v>3638.7250000000004</v>
      </c>
      <c r="M5" s="70">
        <v>4064.3790000000008</v>
      </c>
      <c r="N5" s="70">
        <v>6766.38</v>
      </c>
      <c r="O5" s="101">
        <v>50764.471999999994</v>
      </c>
      <c r="P5" s="102">
        <v>1.364294463629302</v>
      </c>
    </row>
    <row r="6" spans="1:139" ht="30" customHeight="1" x14ac:dyDescent="0.25">
      <c r="A6" s="62" t="s">
        <v>120</v>
      </c>
      <c r="B6" s="63" t="s">
        <v>24</v>
      </c>
      <c r="C6" s="70">
        <v>1992.7349999999997</v>
      </c>
      <c r="D6" s="70">
        <v>6749.4800000000023</v>
      </c>
      <c r="E6" s="70">
        <v>6297.829999999999</v>
      </c>
      <c r="F6" s="70">
        <v>2057.5550000000003</v>
      </c>
      <c r="G6" s="70">
        <v>2880</v>
      </c>
      <c r="H6" s="70">
        <v>3012.1299999999997</v>
      </c>
      <c r="I6" s="70">
        <v>2547.0119999999997</v>
      </c>
      <c r="J6" s="70">
        <v>2594.4450000000002</v>
      </c>
      <c r="K6" s="70">
        <v>2159.98</v>
      </c>
      <c r="L6" s="70">
        <v>2828.5450000000005</v>
      </c>
      <c r="M6" s="70">
        <v>3186.2550000000006</v>
      </c>
      <c r="N6" s="70">
        <v>3307.1400000000003</v>
      </c>
      <c r="O6" s="71">
        <v>39613.106999999996</v>
      </c>
      <c r="P6" s="66">
        <v>0.66566946190062981</v>
      </c>
    </row>
    <row r="7" spans="1:139" ht="30" customHeight="1" x14ac:dyDescent="0.25">
      <c r="A7" s="62" t="s">
        <v>51</v>
      </c>
      <c r="B7" s="63" t="s">
        <v>24</v>
      </c>
      <c r="C7" s="70">
        <v>10</v>
      </c>
      <c r="D7" s="70">
        <v>0</v>
      </c>
      <c r="E7" s="70">
        <v>90</v>
      </c>
      <c r="F7" s="70">
        <v>107.333</v>
      </c>
      <c r="G7" s="70">
        <v>310</v>
      </c>
      <c r="H7" s="70">
        <v>521.16599999999994</v>
      </c>
      <c r="I7" s="70">
        <v>0</v>
      </c>
      <c r="J7" s="70">
        <v>168.333</v>
      </c>
      <c r="K7" s="70">
        <v>40</v>
      </c>
      <c r="L7" s="70">
        <v>904</v>
      </c>
      <c r="M7" s="70">
        <v>50</v>
      </c>
      <c r="N7" s="70">
        <v>854.83300000000008</v>
      </c>
      <c r="O7" s="71">
        <v>3055.665</v>
      </c>
      <c r="P7" s="66">
        <v>0.45964827937163888</v>
      </c>
    </row>
    <row r="8" spans="1:139" ht="30" customHeight="1" thickBot="1" x14ac:dyDescent="0.3">
      <c r="A8" s="103" t="s">
        <v>121</v>
      </c>
      <c r="B8" s="104" t="s">
        <v>24</v>
      </c>
      <c r="C8" s="105">
        <v>0</v>
      </c>
      <c r="D8" s="105">
        <v>83.334000000000003</v>
      </c>
      <c r="E8" s="105">
        <v>112.501</v>
      </c>
      <c r="F8" s="105">
        <v>0</v>
      </c>
      <c r="G8" s="105">
        <v>0</v>
      </c>
      <c r="H8" s="105">
        <v>0</v>
      </c>
      <c r="I8" s="105">
        <v>0</v>
      </c>
      <c r="J8" s="105">
        <v>37</v>
      </c>
      <c r="K8" s="105">
        <v>361.25</v>
      </c>
      <c r="L8" s="105">
        <v>0</v>
      </c>
      <c r="M8" s="105">
        <v>30.832999999999998</v>
      </c>
      <c r="N8" s="105">
        <v>0</v>
      </c>
      <c r="O8" s="106">
        <v>624.91800000000001</v>
      </c>
      <c r="P8" s="107">
        <v>0.45429319786592298</v>
      </c>
    </row>
    <row r="9" spans="1:139" ht="30" customHeight="1" x14ac:dyDescent="0.25">
      <c r="A9" s="62" t="s">
        <v>52</v>
      </c>
      <c r="B9" s="63" t="s">
        <v>24</v>
      </c>
      <c r="C9" s="70">
        <v>5731.6900000000005</v>
      </c>
      <c r="D9" s="70">
        <v>2058.6750000000002</v>
      </c>
      <c r="E9" s="70">
        <v>2912.27</v>
      </c>
      <c r="F9" s="70">
        <v>7051.8979999999983</v>
      </c>
      <c r="G9" s="70">
        <v>3912.3149999999991</v>
      </c>
      <c r="H9" s="70">
        <v>4524.2960000000003</v>
      </c>
      <c r="I9" s="70">
        <v>3478.5050000000006</v>
      </c>
      <c r="J9" s="70">
        <v>4094.6959999999999</v>
      </c>
      <c r="K9" s="70">
        <v>3777.4749999999999</v>
      </c>
      <c r="L9" s="70">
        <v>4542.7250000000004</v>
      </c>
      <c r="M9" s="70">
        <v>4114.3790000000008</v>
      </c>
      <c r="N9" s="70">
        <v>7621.2129999999997</v>
      </c>
      <c r="O9" s="71">
        <v>53820.137000000002</v>
      </c>
      <c r="P9" s="102">
        <v>1.2271689077871102</v>
      </c>
    </row>
    <row r="10" spans="1:139" ht="30" customHeight="1" thickBot="1" x14ac:dyDescent="0.3">
      <c r="A10" s="103" t="s">
        <v>122</v>
      </c>
      <c r="B10" s="104" t="s">
        <v>24</v>
      </c>
      <c r="C10" s="105">
        <v>1992.7349999999997</v>
      </c>
      <c r="D10" s="105">
        <v>6832.8140000000021</v>
      </c>
      <c r="E10" s="105">
        <v>6410.3309999999992</v>
      </c>
      <c r="F10" s="105">
        <v>2057.5550000000003</v>
      </c>
      <c r="G10" s="105">
        <v>2880</v>
      </c>
      <c r="H10" s="105">
        <v>3012.1299999999997</v>
      </c>
      <c r="I10" s="105">
        <v>2547.0119999999997</v>
      </c>
      <c r="J10" s="105">
        <v>2631.4450000000002</v>
      </c>
      <c r="K10" s="105">
        <v>2521.23</v>
      </c>
      <c r="L10" s="105">
        <v>2828.5450000000005</v>
      </c>
      <c r="M10" s="105">
        <v>3217.0880000000006</v>
      </c>
      <c r="N10" s="105">
        <v>3307.1400000000003</v>
      </c>
      <c r="O10" s="106">
        <v>40238.025000000001</v>
      </c>
      <c r="P10" s="107">
        <v>0.66089375123687566</v>
      </c>
    </row>
    <row r="11" spans="1:139" hidden="1" x14ac:dyDescent="0.25">
      <c r="A11" s="75" t="s">
        <v>53</v>
      </c>
      <c r="B11" s="76"/>
      <c r="D11" s="77"/>
    </row>
    <row r="12" spans="1:139" ht="9.9499999999999993" customHeight="1" x14ac:dyDescent="0.25">
      <c r="A12" s="58"/>
    </row>
    <row r="13" spans="1:139" s="109" customFormat="1" ht="16.5" thickBot="1" x14ac:dyDescent="0.3">
      <c r="A13" s="108" t="s">
        <v>54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</row>
    <row r="14" spans="1:139" ht="15.75" hidden="1" thickBot="1" x14ac:dyDescent="0.3">
      <c r="A14" s="109"/>
      <c r="B14" s="109"/>
      <c r="C14" s="111" t="s">
        <v>33</v>
      </c>
      <c r="D14" s="112" t="s">
        <v>34</v>
      </c>
      <c r="E14" s="112" t="s">
        <v>35</v>
      </c>
      <c r="F14" s="112" t="s">
        <v>36</v>
      </c>
      <c r="G14" s="112" t="s">
        <v>37</v>
      </c>
      <c r="H14" s="112" t="s">
        <v>38</v>
      </c>
      <c r="I14" s="112" t="s">
        <v>39</v>
      </c>
      <c r="J14" s="112" t="s">
        <v>40</v>
      </c>
      <c r="K14" s="112" t="s">
        <v>41</v>
      </c>
      <c r="L14" s="112" t="s">
        <v>42</v>
      </c>
      <c r="M14" s="112" t="s">
        <v>43</v>
      </c>
      <c r="N14" s="112" t="s">
        <v>44</v>
      </c>
      <c r="O14" s="111">
        <v>2016</v>
      </c>
      <c r="P14" s="111" t="s">
        <v>77</v>
      </c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</row>
    <row r="15" spans="1:139" ht="30" customHeight="1" x14ac:dyDescent="0.25">
      <c r="A15" s="113" t="s">
        <v>55</v>
      </c>
      <c r="B15" s="63" t="s">
        <v>12</v>
      </c>
      <c r="C15" s="70">
        <v>859968.04799999995</v>
      </c>
      <c r="D15" s="70">
        <v>205091.74899999995</v>
      </c>
      <c r="E15" s="70">
        <v>268973.64</v>
      </c>
      <c r="F15" s="70">
        <v>709612.16599999997</v>
      </c>
      <c r="G15" s="70">
        <v>474000.09800000006</v>
      </c>
      <c r="H15" s="70">
        <v>523108.71600000001</v>
      </c>
      <c r="I15" s="70">
        <v>359329.62900000002</v>
      </c>
      <c r="J15" s="70">
        <v>489365.23500000004</v>
      </c>
      <c r="K15" s="70">
        <v>416865.15</v>
      </c>
      <c r="L15" s="70">
        <v>725924.73643199995</v>
      </c>
      <c r="M15" s="70">
        <v>452065.223</v>
      </c>
      <c r="N15" s="70">
        <v>1027969.7477990001</v>
      </c>
      <c r="O15" s="101">
        <v>6512274.1382309999</v>
      </c>
      <c r="P15" s="102">
        <v>1.1076301721921686</v>
      </c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</row>
    <row r="16" spans="1:139" ht="30" customHeight="1" x14ac:dyDescent="0.25">
      <c r="A16" s="114" t="s">
        <v>56</v>
      </c>
      <c r="B16" s="115" t="s">
        <v>25</v>
      </c>
      <c r="C16" s="116">
        <v>150.03743189181549</v>
      </c>
      <c r="D16" s="116">
        <v>99.623179472233318</v>
      </c>
      <c r="E16" s="116">
        <v>92.358757944833414</v>
      </c>
      <c r="F16" s="116">
        <v>100.62711712506336</v>
      </c>
      <c r="G16" s="116">
        <v>121.15591357035417</v>
      </c>
      <c r="H16" s="116">
        <v>115.62212463552341</v>
      </c>
      <c r="I16" s="116">
        <v>103.3000179674889</v>
      </c>
      <c r="J16" s="116">
        <v>119.51198208609382</v>
      </c>
      <c r="K16" s="116">
        <v>110.35550202185323</v>
      </c>
      <c r="L16" s="116">
        <v>159.79940155567417</v>
      </c>
      <c r="M16" s="116">
        <v>109.87447267254667</v>
      </c>
      <c r="N16" s="116">
        <v>134.88269489371314</v>
      </c>
      <c r="O16" s="117">
        <v>121.00069790292432</v>
      </c>
      <c r="P16" s="66">
        <v>0.90258982701044843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</row>
    <row r="17" spans="1:139" ht="30" customHeight="1" x14ac:dyDescent="0.25">
      <c r="A17" s="114" t="s">
        <v>123</v>
      </c>
      <c r="B17" s="115" t="s">
        <v>12</v>
      </c>
      <c r="C17" s="118">
        <v>223697.46400000001</v>
      </c>
      <c r="D17" s="118">
        <v>405876.31199999998</v>
      </c>
      <c r="E17" s="118">
        <v>205011.06499999997</v>
      </c>
      <c r="F17" s="118">
        <v>75365.566999999995</v>
      </c>
      <c r="G17" s="118">
        <v>132802.43799999999</v>
      </c>
      <c r="H17" s="118">
        <v>112376.599</v>
      </c>
      <c r="I17" s="118">
        <v>154591.693</v>
      </c>
      <c r="J17" s="118">
        <v>173753.42800000001</v>
      </c>
      <c r="K17" s="118">
        <v>89771.969419999994</v>
      </c>
      <c r="L17" s="118">
        <v>207814.73000000004</v>
      </c>
      <c r="M17" s="118">
        <v>211964.66500000001</v>
      </c>
      <c r="N17" s="119">
        <v>218755.33800000005</v>
      </c>
      <c r="O17" s="120">
        <v>2211781.2684200001</v>
      </c>
      <c r="P17" s="66">
        <v>0.6427345213363429</v>
      </c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</row>
    <row r="18" spans="1:139" s="92" customFormat="1" ht="30" hidden="1" customHeight="1" x14ac:dyDescent="0.25">
      <c r="A18" s="121" t="s">
        <v>124</v>
      </c>
      <c r="B18" s="122" t="s">
        <v>25</v>
      </c>
      <c r="C18" s="123">
        <v>112.25650374987143</v>
      </c>
      <c r="D18" s="123">
        <v>59.401047943058288</v>
      </c>
      <c r="E18" s="123">
        <v>31.981354004964796</v>
      </c>
      <c r="F18" s="123">
        <v>36.628701055378826</v>
      </c>
      <c r="G18" s="123">
        <v>46.111957638888889</v>
      </c>
      <c r="H18" s="123">
        <v>37.308017582242471</v>
      </c>
      <c r="I18" s="123">
        <v>60.695313960044167</v>
      </c>
      <c r="J18" s="123">
        <v>66.029663549874684</v>
      </c>
      <c r="K18" s="123">
        <v>35.606418065785348</v>
      </c>
      <c r="L18" s="123">
        <v>73.47054050757545</v>
      </c>
      <c r="M18" s="123">
        <v>65.887120588557096</v>
      </c>
      <c r="N18" s="123">
        <v>66.146379651299924</v>
      </c>
      <c r="O18" s="124">
        <v>54.967441081414904</v>
      </c>
      <c r="P18" s="125">
        <v>-2.7476776511424706E-2</v>
      </c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</row>
    <row r="19" spans="1:139" s="84" customFormat="1" ht="30" customHeight="1" x14ac:dyDescent="0.25">
      <c r="A19" s="113" t="s">
        <v>125</v>
      </c>
      <c r="B19" s="63" t="s">
        <v>12</v>
      </c>
      <c r="C19" s="70">
        <v>0</v>
      </c>
      <c r="D19" s="70">
        <v>-3969.9000000000005</v>
      </c>
      <c r="E19" s="70">
        <v>-26194.9</v>
      </c>
      <c r="F19" s="70">
        <v>-1308.8</v>
      </c>
      <c r="G19" s="70">
        <v>-3715</v>
      </c>
      <c r="H19" s="70">
        <v>0</v>
      </c>
      <c r="I19" s="70">
        <v>0</v>
      </c>
      <c r="J19" s="70">
        <v>-4440</v>
      </c>
      <c r="K19" s="70">
        <v>-40625</v>
      </c>
      <c r="L19" s="70">
        <v>-210.1</v>
      </c>
      <c r="M19" s="70">
        <v>-14833.2</v>
      </c>
      <c r="N19" s="70">
        <v>0</v>
      </c>
      <c r="O19" s="126">
        <v>-95296.900000000009</v>
      </c>
      <c r="P19" s="66">
        <v>-0.51286265042466972</v>
      </c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</row>
    <row r="20" spans="1:139" ht="30" customHeight="1" x14ac:dyDescent="0.25">
      <c r="A20" s="113" t="s">
        <v>124</v>
      </c>
      <c r="B20" s="63" t="s">
        <v>25</v>
      </c>
      <c r="C20" s="127">
        <v>112.25650374987143</v>
      </c>
      <c r="D20" s="127">
        <v>58.820042811058492</v>
      </c>
      <c r="E20" s="127">
        <v>27.894997153813119</v>
      </c>
      <c r="F20" s="127">
        <v>35.99260627297933</v>
      </c>
      <c r="G20" s="127">
        <v>44.822027083333332</v>
      </c>
      <c r="H20" s="127">
        <v>37.308017582242471</v>
      </c>
      <c r="I20" s="127">
        <v>60.695313960044167</v>
      </c>
      <c r="J20" s="127">
        <v>64.342377667023257</v>
      </c>
      <c r="K20" s="127">
        <v>19.493251079830081</v>
      </c>
      <c r="L20" s="127">
        <v>73.396262035781646</v>
      </c>
      <c r="M20" s="127">
        <v>61.276367012652422</v>
      </c>
      <c r="N20" s="127">
        <v>66.146379651299924</v>
      </c>
      <c r="O20" s="91">
        <v>52.599111621904903</v>
      </c>
      <c r="P20" s="66">
        <v>0.98373973865298359</v>
      </c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</row>
    <row r="21" spans="1:139" ht="9.9499999999999993" customHeight="1" x14ac:dyDescent="0.25">
      <c r="A21" s="58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</row>
    <row r="22" spans="1:139" s="109" customFormat="1" ht="16.5" thickBot="1" x14ac:dyDescent="0.3">
      <c r="A22" s="108" t="s">
        <v>57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0"/>
      <c r="DD22" s="200"/>
      <c r="DE22" s="200"/>
      <c r="DF22" s="200"/>
      <c r="DG22" s="200"/>
      <c r="DH22" s="200"/>
      <c r="DI22" s="200"/>
      <c r="DJ22" s="200"/>
      <c r="DK22" s="200"/>
      <c r="DL22" s="200"/>
      <c r="DM22" s="200"/>
      <c r="DN22" s="200"/>
      <c r="DO22" s="200"/>
      <c r="DP22" s="200"/>
      <c r="DQ22" s="200"/>
      <c r="DR22" s="200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</row>
    <row r="23" spans="1:139" ht="15.75" hidden="1" thickBot="1" x14ac:dyDescent="0.3">
      <c r="A23" s="109"/>
      <c r="B23" s="109"/>
      <c r="C23" s="112" t="s">
        <v>33</v>
      </c>
      <c r="D23" s="112" t="s">
        <v>34</v>
      </c>
      <c r="E23" s="112" t="s">
        <v>35</v>
      </c>
      <c r="F23" s="112" t="s">
        <v>36</v>
      </c>
      <c r="G23" s="112" t="s">
        <v>37</v>
      </c>
      <c r="H23" s="112" t="s">
        <v>38</v>
      </c>
      <c r="I23" s="112" t="s">
        <v>39</v>
      </c>
      <c r="J23" s="112" t="s">
        <v>40</v>
      </c>
      <c r="K23" s="112" t="s">
        <v>41</v>
      </c>
      <c r="L23" s="112" t="s">
        <v>42</v>
      </c>
      <c r="M23" s="112" t="s">
        <v>43</v>
      </c>
      <c r="N23" s="112" t="s">
        <v>44</v>
      </c>
      <c r="O23" s="111">
        <v>2016</v>
      </c>
      <c r="P23" s="111" t="s">
        <v>77</v>
      </c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</row>
    <row r="24" spans="1:139" ht="30" customHeight="1" x14ac:dyDescent="0.25">
      <c r="A24" s="128" t="s">
        <v>58</v>
      </c>
      <c r="B24" s="63" t="s">
        <v>24</v>
      </c>
      <c r="C24" s="70">
        <v>4067.6709999999985</v>
      </c>
      <c r="D24" s="70">
        <v>2261.3519999999985</v>
      </c>
      <c r="E24" s="70">
        <v>4164.7650000000021</v>
      </c>
      <c r="F24" s="70">
        <v>2836.2170000000015</v>
      </c>
      <c r="G24" s="70">
        <v>3128.355</v>
      </c>
      <c r="H24" s="70">
        <v>2485.2859999999991</v>
      </c>
      <c r="I24" s="70">
        <v>2395.320999999999</v>
      </c>
      <c r="J24" s="70">
        <v>3253.1240000000012</v>
      </c>
      <c r="K24" s="70">
        <v>4390.3070000000007</v>
      </c>
      <c r="L24" s="70">
        <v>5901.6090000000022</v>
      </c>
      <c r="M24" s="70">
        <v>3118.5990000000002</v>
      </c>
      <c r="N24" s="70">
        <v>4007.323000000004</v>
      </c>
      <c r="O24" s="101">
        <v>42009.929000000011</v>
      </c>
      <c r="P24" s="102">
        <v>0.93227175192732736</v>
      </c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  <c r="DB24" s="200"/>
      <c r="DC24" s="200"/>
      <c r="DD24" s="200"/>
      <c r="DE24" s="200"/>
      <c r="DF24" s="200"/>
      <c r="DG24" s="200"/>
      <c r="DH24" s="200"/>
      <c r="DI24" s="200"/>
      <c r="DJ24" s="200"/>
      <c r="DK24" s="200"/>
      <c r="DL24" s="200"/>
      <c r="DM24" s="200"/>
      <c r="DN24" s="200"/>
      <c r="DO24" s="200"/>
      <c r="DP24" s="200"/>
      <c r="DQ24" s="200"/>
      <c r="DR24" s="200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</row>
    <row r="25" spans="1:139" ht="30" customHeight="1" x14ac:dyDescent="0.25">
      <c r="A25" s="128" t="s">
        <v>93</v>
      </c>
      <c r="B25" s="63" t="s">
        <v>6</v>
      </c>
      <c r="C25" s="70">
        <v>59.984999999999999</v>
      </c>
      <c r="D25" s="70">
        <v>63.396000000000015</v>
      </c>
      <c r="E25" s="70">
        <v>64.905000000000001</v>
      </c>
      <c r="F25" s="70">
        <v>185.67400000000001</v>
      </c>
      <c r="G25" s="70">
        <v>44.139999999999986</v>
      </c>
      <c r="H25" s="70">
        <v>97.529999999999973</v>
      </c>
      <c r="I25" s="70">
        <v>52.714000000000055</v>
      </c>
      <c r="J25" s="70">
        <v>85.339000000000055</v>
      </c>
      <c r="K25" s="70">
        <v>70.591000000000008</v>
      </c>
      <c r="L25" s="70">
        <v>86.769000000000005</v>
      </c>
      <c r="M25" s="70">
        <v>56.281999999999996</v>
      </c>
      <c r="N25" s="70">
        <v>110.88499999999999</v>
      </c>
      <c r="O25" s="91">
        <v>185.67400000000001</v>
      </c>
      <c r="P25" s="66">
        <v>0.97878217597351624</v>
      </c>
    </row>
    <row r="26" spans="1:139" ht="30" customHeight="1" x14ac:dyDescent="0.25">
      <c r="A26" s="128" t="s">
        <v>59</v>
      </c>
      <c r="B26" s="63" t="s">
        <v>24</v>
      </c>
      <c r="C26" s="70">
        <v>2784.987000000001</v>
      </c>
      <c r="D26" s="70">
        <v>4115.359000000004</v>
      </c>
      <c r="E26" s="70">
        <v>3334.2420000000006</v>
      </c>
      <c r="F26" s="70">
        <v>3252.9199999999983</v>
      </c>
      <c r="G26" s="70">
        <v>3300.088999999999</v>
      </c>
      <c r="H26" s="70">
        <v>4843.8539999999966</v>
      </c>
      <c r="I26" s="70">
        <v>4400.8359999999993</v>
      </c>
      <c r="J26" s="70">
        <v>3265.6870000000008</v>
      </c>
      <c r="K26" s="70">
        <v>2337.7719999999995</v>
      </c>
      <c r="L26" s="70">
        <v>1834.2790000000002</v>
      </c>
      <c r="M26" s="70">
        <v>3320.9420000000018</v>
      </c>
      <c r="N26" s="70">
        <v>2073.1810000000009</v>
      </c>
      <c r="O26" s="71">
        <v>38864.148000000008</v>
      </c>
      <c r="P26" s="66">
        <v>0.9761417586323381</v>
      </c>
    </row>
    <row r="27" spans="1:139" ht="30" customHeight="1" x14ac:dyDescent="0.25">
      <c r="A27" s="128" t="s">
        <v>94</v>
      </c>
      <c r="B27" s="63" t="s">
        <v>6</v>
      </c>
      <c r="C27" s="70">
        <v>67.995000000000005</v>
      </c>
      <c r="D27" s="70">
        <v>84.007000000000005</v>
      </c>
      <c r="E27" s="70">
        <v>50.524000000000001</v>
      </c>
      <c r="F27" s="70">
        <v>51.811000000000007</v>
      </c>
      <c r="G27" s="70">
        <v>61.352000000000004</v>
      </c>
      <c r="H27" s="70">
        <v>84.001999999999953</v>
      </c>
      <c r="I27" s="70">
        <v>74.430999999999983</v>
      </c>
      <c r="J27" s="70">
        <v>64.23599999999999</v>
      </c>
      <c r="K27" s="70">
        <v>171.32299999999998</v>
      </c>
      <c r="L27" s="70">
        <v>44.285000000000025</v>
      </c>
      <c r="M27" s="70">
        <v>60.914999999999999</v>
      </c>
      <c r="N27" s="70">
        <v>39.277000000000044</v>
      </c>
      <c r="O27" s="91">
        <v>171.32299999999998</v>
      </c>
      <c r="P27" s="66">
        <v>0.8587662093544326</v>
      </c>
    </row>
    <row r="28" spans="1:139" ht="30" customHeight="1" x14ac:dyDescent="0.25">
      <c r="A28" s="128" t="s">
        <v>95</v>
      </c>
      <c r="B28" s="63" t="s">
        <v>25</v>
      </c>
      <c r="C28" s="127">
        <v>164.69844086021504</v>
      </c>
      <c r="D28" s="127">
        <v>120.74726190476179</v>
      </c>
      <c r="E28" s="127">
        <v>104.1930551816958</v>
      </c>
      <c r="F28" s="127">
        <v>106.56386111111121</v>
      </c>
      <c r="G28" s="127">
        <v>105.39784946236558</v>
      </c>
      <c r="H28" s="127">
        <v>97.502944444444637</v>
      </c>
      <c r="I28" s="127">
        <v>124.54602150537622</v>
      </c>
      <c r="J28" s="127">
        <v>140.85219086021488</v>
      </c>
      <c r="K28" s="127">
        <v>126.41361111111094</v>
      </c>
      <c r="L28" s="127">
        <v>138.07271140939633</v>
      </c>
      <c r="M28" s="127">
        <v>118.26309722222236</v>
      </c>
      <c r="N28" s="127">
        <v>124.35524193548397</v>
      </c>
      <c r="O28" s="91">
        <v>122.76772945205482</v>
      </c>
      <c r="P28" s="66">
        <v>1.1032993657969765</v>
      </c>
    </row>
    <row r="29" spans="1:139" ht="30" customHeight="1" x14ac:dyDescent="0.25">
      <c r="A29" s="128" t="s">
        <v>96</v>
      </c>
      <c r="B29" s="63" t="s">
        <v>25</v>
      </c>
      <c r="C29" s="127">
        <v>300</v>
      </c>
      <c r="D29" s="127">
        <v>143.38</v>
      </c>
      <c r="E29" s="127">
        <v>414</v>
      </c>
      <c r="F29" s="127">
        <v>414</v>
      </c>
      <c r="G29" s="127">
        <v>414</v>
      </c>
      <c r="H29" s="127">
        <v>414.7</v>
      </c>
      <c r="I29" s="127">
        <v>160</v>
      </c>
      <c r="J29" s="127">
        <v>360</v>
      </c>
      <c r="K29" s="127">
        <v>395</v>
      </c>
      <c r="L29" s="127">
        <v>414.7</v>
      </c>
      <c r="M29" s="127">
        <v>410</v>
      </c>
      <c r="N29" s="127">
        <v>414.7</v>
      </c>
      <c r="O29" s="91">
        <v>414.7</v>
      </c>
      <c r="P29" s="66">
        <v>1</v>
      </c>
    </row>
    <row r="30" spans="1:139" ht="30" customHeight="1" x14ac:dyDescent="0.25">
      <c r="A30" s="128" t="s">
        <v>60</v>
      </c>
      <c r="B30" s="63" t="s">
        <v>25</v>
      </c>
      <c r="C30" s="127">
        <v>63.859784946236559</v>
      </c>
      <c r="D30" s="127">
        <v>40.443065476190476</v>
      </c>
      <c r="E30" s="127">
        <v>22.077725437415882</v>
      </c>
      <c r="F30" s="127">
        <v>34.569444444444443</v>
      </c>
      <c r="G30" s="127">
        <v>39.686948924731176</v>
      </c>
      <c r="H30" s="127">
        <v>23.499583333333341</v>
      </c>
      <c r="I30" s="127">
        <v>45.459583333333327</v>
      </c>
      <c r="J30" s="127">
        <v>42.463965053763445</v>
      </c>
      <c r="K30" s="127">
        <v>40.927861111111099</v>
      </c>
      <c r="L30" s="127">
        <v>43.001771812080534</v>
      </c>
      <c r="M30" s="127">
        <v>36.460763888888891</v>
      </c>
      <c r="N30" s="127">
        <v>47.960268817204266</v>
      </c>
      <c r="O30" s="91">
        <v>40.100873287671227</v>
      </c>
      <c r="P30" s="66">
        <v>0.96865497864914007</v>
      </c>
    </row>
    <row r="31" spans="1:139" ht="30" customHeight="1" thickBot="1" x14ac:dyDescent="0.3">
      <c r="A31" s="129" t="s">
        <v>61</v>
      </c>
      <c r="B31" s="104" t="s">
        <v>25</v>
      </c>
      <c r="C31" s="130">
        <v>0</v>
      </c>
      <c r="D31" s="130">
        <v>-150</v>
      </c>
      <c r="E31" s="130">
        <v>-500</v>
      </c>
      <c r="F31" s="130">
        <v>-40</v>
      </c>
      <c r="G31" s="130">
        <v>-20</v>
      </c>
      <c r="H31" s="130">
        <v>0</v>
      </c>
      <c r="I31" s="130">
        <v>0</v>
      </c>
      <c r="J31" s="130">
        <v>-120</v>
      </c>
      <c r="K31" s="130">
        <v>-500</v>
      </c>
      <c r="L31" s="130">
        <v>-20</v>
      </c>
      <c r="M31" s="130">
        <v>-500</v>
      </c>
      <c r="N31" s="130">
        <v>0</v>
      </c>
      <c r="O31" s="131">
        <v>-500</v>
      </c>
      <c r="P31" s="107">
        <v>-1</v>
      </c>
    </row>
    <row r="32" spans="1:139" x14ac:dyDescent="0.25">
      <c r="A32" s="75"/>
      <c r="B32" s="76"/>
      <c r="D32" s="7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"/>
  <sheetViews>
    <sheetView topLeftCell="B1" zoomScale="106" zoomScaleNormal="106" workbookViewId="0">
      <selection activeCell="G12" sqref="G12"/>
    </sheetView>
  </sheetViews>
  <sheetFormatPr defaultRowHeight="15" x14ac:dyDescent="0.25"/>
  <cols>
    <col min="1" max="1" width="16.140625" customWidth="1"/>
    <col min="2" max="2" width="6.42578125" customWidth="1"/>
    <col min="3" max="3" width="13" style="34" customWidth="1"/>
    <col min="4" max="4" width="14" style="34" customWidth="1"/>
    <col min="5" max="5" width="13.85546875" style="34" customWidth="1"/>
    <col min="6" max="7" width="12" style="34" customWidth="1"/>
    <col min="8" max="8" width="11.85546875" style="34" customWidth="1"/>
    <col min="9" max="9" width="12.28515625" style="34" customWidth="1"/>
    <col min="10" max="12" width="12.7109375" style="34" customWidth="1"/>
    <col min="13" max="13" width="10.85546875" style="34" customWidth="1"/>
    <col min="14" max="15" width="12.85546875" style="34" customWidth="1"/>
    <col min="16" max="16" width="9.7109375" style="34" customWidth="1"/>
  </cols>
  <sheetData>
    <row r="3" spans="1:16" ht="18.75" x14ac:dyDescent="0.3">
      <c r="A3" s="57" t="s">
        <v>112</v>
      </c>
    </row>
    <row r="4" spans="1:16" ht="15.75" x14ac:dyDescent="0.25">
      <c r="A4" s="58"/>
    </row>
    <row r="5" spans="1:16" ht="15.75" thickBot="1" x14ac:dyDescent="0.3">
      <c r="A5" s="59"/>
      <c r="B5" s="132"/>
      <c r="C5" s="61" t="s">
        <v>136</v>
      </c>
      <c r="D5" s="61" t="s">
        <v>137</v>
      </c>
      <c r="E5" s="61" t="s">
        <v>138</v>
      </c>
      <c r="F5" s="61" t="s">
        <v>139</v>
      </c>
      <c r="G5" s="61" t="s">
        <v>140</v>
      </c>
      <c r="H5" s="61" t="s">
        <v>141</v>
      </c>
      <c r="I5" s="61" t="s">
        <v>142</v>
      </c>
      <c r="J5" s="61" t="s">
        <v>143</v>
      </c>
      <c r="K5" s="61" t="s">
        <v>144</v>
      </c>
      <c r="L5" s="61" t="s">
        <v>145</v>
      </c>
      <c r="M5" s="61" t="s">
        <v>146</v>
      </c>
      <c r="N5" s="133" t="s">
        <v>147</v>
      </c>
      <c r="O5" s="141">
        <v>2019</v>
      </c>
      <c r="P5" s="61" t="s">
        <v>77</v>
      </c>
    </row>
    <row r="6" spans="1:16" ht="30" customHeight="1" x14ac:dyDescent="0.25">
      <c r="A6" s="113" t="s">
        <v>62</v>
      </c>
      <c r="B6" s="63" t="s">
        <v>24</v>
      </c>
      <c r="C6" s="70">
        <v>1576</v>
      </c>
      <c r="D6" s="70">
        <v>48</v>
      </c>
      <c r="E6" s="70">
        <v>1822</v>
      </c>
      <c r="F6" s="70">
        <v>-659</v>
      </c>
      <c r="G6" s="70">
        <v>-190</v>
      </c>
      <c r="H6" s="70">
        <v>988</v>
      </c>
      <c r="I6" s="70">
        <v>2633</v>
      </c>
      <c r="J6" s="70">
        <v>1157</v>
      </c>
      <c r="K6" s="70">
        <v>617</v>
      </c>
      <c r="L6" s="70">
        <v>-1355</v>
      </c>
      <c r="M6" s="70">
        <v>-3422</v>
      </c>
      <c r="N6" s="134">
        <v>-508</v>
      </c>
      <c r="O6" s="126">
        <v>2707</v>
      </c>
      <c r="P6" s="135">
        <v>-0.69930250581245157</v>
      </c>
    </row>
    <row r="7" spans="1:16" ht="30" customHeight="1" x14ac:dyDescent="0.25">
      <c r="A7" s="113" t="s">
        <v>63</v>
      </c>
      <c r="B7" s="63" t="s">
        <v>24</v>
      </c>
      <c r="C7" s="70">
        <v>35150.075000000048</v>
      </c>
      <c r="D7" s="70">
        <v>25529.136999999981</v>
      </c>
      <c r="E7" s="70">
        <v>30043.123999999989</v>
      </c>
      <c r="F7" s="70">
        <v>24548.819999999956</v>
      </c>
      <c r="G7" s="70">
        <v>24262.630000000012</v>
      </c>
      <c r="H7" s="70">
        <v>22568.807999999997</v>
      </c>
      <c r="I7" s="70">
        <v>23818.487999999979</v>
      </c>
      <c r="J7" s="70">
        <v>25166.940000000028</v>
      </c>
      <c r="K7" s="70">
        <v>22974.589999999967</v>
      </c>
      <c r="L7" s="70">
        <v>25002.764000000021</v>
      </c>
      <c r="M7" s="70">
        <v>27179.252000000022</v>
      </c>
      <c r="N7" s="134">
        <v>33388.669000000038</v>
      </c>
      <c r="O7" s="126">
        <v>319633.29700000008</v>
      </c>
      <c r="P7" s="135">
        <v>0.80155997062984985</v>
      </c>
    </row>
    <row r="8" spans="1:16" ht="30" customHeight="1" x14ac:dyDescent="0.25">
      <c r="A8" s="113" t="s">
        <v>64</v>
      </c>
      <c r="B8" s="63" t="s">
        <v>25</v>
      </c>
      <c r="C8" s="127">
        <v>141.86000000000001</v>
      </c>
      <c r="D8" s="127">
        <v>143.38</v>
      </c>
      <c r="E8" s="127">
        <v>115.24</v>
      </c>
      <c r="F8" s="127">
        <v>113.11</v>
      </c>
      <c r="G8" s="127">
        <v>127.2</v>
      </c>
      <c r="H8" s="127">
        <v>130.16</v>
      </c>
      <c r="I8" s="127">
        <v>147.69999999999999</v>
      </c>
      <c r="J8" s="127">
        <v>142.03</v>
      </c>
      <c r="K8" s="127">
        <v>144.91999999999999</v>
      </c>
      <c r="L8" s="127">
        <v>150.41</v>
      </c>
      <c r="M8" s="127">
        <v>146.11000000000001</v>
      </c>
      <c r="N8" s="136">
        <v>135.54</v>
      </c>
      <c r="O8" s="137">
        <v>136.47166666666669</v>
      </c>
      <c r="P8" s="135">
        <v>1.3595842361751058</v>
      </c>
    </row>
    <row r="9" spans="1:16" ht="30" customHeight="1" thickBot="1" x14ac:dyDescent="0.3">
      <c r="A9" s="129" t="s">
        <v>65</v>
      </c>
      <c r="B9" s="104" t="s">
        <v>12</v>
      </c>
      <c r="C9" s="105">
        <v>4762818.2794999965</v>
      </c>
      <c r="D9" s="105">
        <v>3653485.4230600009</v>
      </c>
      <c r="E9" s="105">
        <v>3252202.3297599969</v>
      </c>
      <c r="F9" s="105">
        <v>2851256.5202000001</v>
      </c>
      <c r="G9" s="105">
        <v>3110374.5359999994</v>
      </c>
      <c r="H9" s="105">
        <v>2808957.9692800017</v>
      </c>
      <c r="I9" s="105">
        <v>3129096.5776</v>
      </c>
      <c r="J9" s="105">
        <v>3410131.7781999982</v>
      </c>
      <c r="K9" s="105">
        <v>3240061.9427999984</v>
      </c>
      <c r="L9" s="105">
        <v>3964471.2832399993</v>
      </c>
      <c r="M9" s="105">
        <v>4471148.9297199911</v>
      </c>
      <c r="N9" s="138">
        <v>4594354.5162599953</v>
      </c>
      <c r="O9" s="139">
        <v>43248360.085619971</v>
      </c>
      <c r="P9" s="140">
        <v>1.0704948127375666</v>
      </c>
    </row>
    <row r="10" spans="1:16" x14ac:dyDescent="0.25">
      <c r="A10" s="75" t="s">
        <v>66</v>
      </c>
      <c r="B10" s="76"/>
      <c r="D10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BalTržište_TOTAL</vt:lpstr>
      <vt:lpstr>Reg kapacitet</vt:lpstr>
      <vt:lpstr>SR_Nevršno</vt:lpstr>
      <vt:lpstr>SR_Vršno</vt:lpstr>
      <vt:lpstr>TR_Nagore</vt:lpstr>
      <vt:lpstr>TR_Nadole</vt:lpstr>
      <vt:lpstr>XB_Balancing</vt:lpstr>
      <vt:lpstr>BalTržište</vt:lpstr>
      <vt:lpstr>GubiciKomp</vt:lpstr>
      <vt:lpstr>AnalizaOdstupanje</vt:lpstr>
      <vt:lpstr>BalTržište_TOTAL!Print_Area</vt:lpstr>
      <vt:lpstr>'Reg kapacitet'!Print_Area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Vera Kapetina</cp:lastModifiedBy>
  <dcterms:created xsi:type="dcterms:W3CDTF">2020-01-23T12:57:28Z</dcterms:created>
  <dcterms:modified xsi:type="dcterms:W3CDTF">2020-02-17T13:21:32Z</dcterms:modified>
</cp:coreProperties>
</file>